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570" windowHeight="8070"/>
  </bookViews>
  <sheets>
    <sheet name="1" sheetId="1" r:id="rId1"/>
  </sheets>
  <definedNames>
    <definedName name="Excel_BuiltIn_Print_Area_1">'1'!$A$1:$B$161</definedName>
    <definedName name="Excel_BuiltIn_Print_Area_10">#REF!</definedName>
    <definedName name="Excel_BuiltIn_Print_Area_11">#REF!</definedName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8_1">#REF!</definedName>
    <definedName name="Excel_BuiltIn_Print_Area_9">#REF!</definedName>
    <definedName name="_xlnm.Print_Area" localSheetId="0">'1'!$A$1:$W$163</definedName>
  </definedNames>
  <calcPr calcId="145621"/>
</workbook>
</file>

<file path=xl/calcChain.xml><?xml version="1.0" encoding="utf-8"?>
<calcChain xmlns="http://schemas.openxmlformats.org/spreadsheetml/2006/main">
  <c r="D166" i="1" l="1"/>
  <c r="W166" i="1"/>
  <c r="V166" i="1"/>
  <c r="W34" i="1" l="1"/>
  <c r="V34" i="1"/>
  <c r="W29" i="1"/>
  <c r="V29" i="1"/>
  <c r="D29" i="1"/>
  <c r="W35" i="1"/>
  <c r="W33" i="1"/>
  <c r="V35" i="1"/>
  <c r="V33" i="1"/>
  <c r="V28" i="1"/>
  <c r="F161" i="1"/>
  <c r="G161" i="1"/>
  <c r="H161" i="1"/>
  <c r="I161" i="1"/>
  <c r="J161" i="1"/>
  <c r="L161" i="1"/>
  <c r="M161" i="1"/>
  <c r="O161" i="1"/>
  <c r="P161" i="1"/>
  <c r="R161" i="1"/>
  <c r="T161" i="1"/>
  <c r="U161" i="1"/>
  <c r="E29" i="1" l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C38" i="1" l="1"/>
  <c r="C36" i="1" l="1"/>
  <c r="D105" i="1"/>
  <c r="D157" i="1"/>
  <c r="D155" i="1"/>
  <c r="D147" i="1"/>
  <c r="D139" i="1" s="1"/>
  <c r="D117" i="1"/>
  <c r="D108" i="1"/>
  <c r="D103" i="1"/>
  <c r="D101" i="1"/>
  <c r="D70" i="1"/>
  <c r="D40" i="1"/>
  <c r="D38" i="1"/>
  <c r="D28" i="1"/>
  <c r="D25" i="1"/>
  <c r="D19" i="1"/>
  <c r="D6" i="1"/>
  <c r="W157" i="1"/>
  <c r="V157" i="1"/>
  <c r="W155" i="1"/>
  <c r="V155" i="1"/>
  <c r="W147" i="1"/>
  <c r="W139" i="1" s="1"/>
  <c r="V147" i="1"/>
  <c r="W117" i="1"/>
  <c r="V117" i="1"/>
  <c r="W108" i="1"/>
  <c r="V108" i="1"/>
  <c r="W105" i="1"/>
  <c r="V105" i="1"/>
  <c r="W101" i="1"/>
  <c r="V101" i="1"/>
  <c r="W70" i="1"/>
  <c r="W38" i="1"/>
  <c r="V38" i="1"/>
  <c r="W25" i="1"/>
  <c r="V25" i="1"/>
  <c r="W19" i="1"/>
  <c r="V19" i="1"/>
  <c r="W8" i="1"/>
  <c r="V8" i="1"/>
  <c r="W6" i="1"/>
  <c r="V6" i="1"/>
  <c r="C28" i="1"/>
  <c r="E102" i="1"/>
  <c r="K102" i="1" s="1"/>
  <c r="N102" i="1" s="1"/>
  <c r="E107" i="1"/>
  <c r="E106" i="1"/>
  <c r="K106" i="1" s="1"/>
  <c r="E159" i="1"/>
  <c r="E160" i="1"/>
  <c r="E158" i="1"/>
  <c r="E156" i="1"/>
  <c r="E155" i="1" s="1"/>
  <c r="E149" i="1"/>
  <c r="E150" i="1"/>
  <c r="E151" i="1"/>
  <c r="E152" i="1"/>
  <c r="K152" i="1" s="1"/>
  <c r="N152" i="1" s="1"/>
  <c r="Q152" i="1" s="1"/>
  <c r="S152" i="1" s="1"/>
  <c r="E153" i="1"/>
  <c r="E154" i="1"/>
  <c r="K154" i="1" s="1"/>
  <c r="E148" i="1"/>
  <c r="E141" i="1"/>
  <c r="K141" i="1" s="1"/>
  <c r="N141" i="1" s="1"/>
  <c r="E142" i="1"/>
  <c r="E143" i="1"/>
  <c r="E144" i="1"/>
  <c r="E145" i="1"/>
  <c r="E146" i="1"/>
  <c r="K146" i="1" s="1"/>
  <c r="N146" i="1" s="1"/>
  <c r="E140" i="1"/>
  <c r="E119" i="1"/>
  <c r="E120" i="1"/>
  <c r="E121" i="1"/>
  <c r="E122" i="1"/>
  <c r="E123" i="1"/>
  <c r="K123" i="1" s="1"/>
  <c r="N123" i="1" s="1"/>
  <c r="Q123" i="1" s="1"/>
  <c r="E124" i="1"/>
  <c r="E125" i="1"/>
  <c r="K125" i="1" s="1"/>
  <c r="E126" i="1"/>
  <c r="E127" i="1"/>
  <c r="E128" i="1"/>
  <c r="E129" i="1"/>
  <c r="E130" i="1"/>
  <c r="E131" i="1"/>
  <c r="E132" i="1"/>
  <c r="E133" i="1"/>
  <c r="K133" i="1" s="1"/>
  <c r="N133" i="1" s="1"/>
  <c r="E134" i="1"/>
  <c r="E135" i="1"/>
  <c r="K135" i="1" s="1"/>
  <c r="N135" i="1" s="1"/>
  <c r="Q135" i="1" s="1"/>
  <c r="E136" i="1"/>
  <c r="E137" i="1"/>
  <c r="K137" i="1" s="1"/>
  <c r="N137" i="1" s="1"/>
  <c r="Q137" i="1" s="1"/>
  <c r="S137" i="1" s="1"/>
  <c r="E138" i="1"/>
  <c r="E118" i="1"/>
  <c r="E110" i="1"/>
  <c r="K110" i="1" s="1"/>
  <c r="E111" i="1"/>
  <c r="E112" i="1"/>
  <c r="E113" i="1"/>
  <c r="K113" i="1" s="1"/>
  <c r="N113" i="1" s="1"/>
  <c r="Q113" i="1" s="1"/>
  <c r="S113" i="1" s="1"/>
  <c r="E114" i="1"/>
  <c r="K114" i="1" s="1"/>
  <c r="E115" i="1"/>
  <c r="E109" i="1"/>
  <c r="E108" i="1" s="1"/>
  <c r="K108" i="1" s="1"/>
  <c r="E97" i="1"/>
  <c r="K97" i="1" s="1"/>
  <c r="E98" i="1"/>
  <c r="E99" i="1"/>
  <c r="E100" i="1"/>
  <c r="K100" i="1" s="1"/>
  <c r="N100" i="1" s="1"/>
  <c r="E85" i="1"/>
  <c r="K85" i="1" s="1"/>
  <c r="E86" i="1"/>
  <c r="E87" i="1"/>
  <c r="K87" i="1" s="1"/>
  <c r="E88" i="1"/>
  <c r="E89" i="1"/>
  <c r="E90" i="1"/>
  <c r="K90" i="1" s="1"/>
  <c r="N90" i="1" s="1"/>
  <c r="Q90" i="1" s="1"/>
  <c r="E91" i="1"/>
  <c r="E92" i="1"/>
  <c r="E93" i="1"/>
  <c r="E94" i="1"/>
  <c r="K94" i="1" s="1"/>
  <c r="E95" i="1"/>
  <c r="K95" i="1" s="1"/>
  <c r="E96" i="1"/>
  <c r="E72" i="1"/>
  <c r="K72" i="1" s="1"/>
  <c r="N72" i="1" s="1"/>
  <c r="Q72" i="1" s="1"/>
  <c r="S72" i="1" s="1"/>
  <c r="E73" i="1"/>
  <c r="K73" i="1" s="1"/>
  <c r="N73" i="1" s="1"/>
  <c r="E74" i="1"/>
  <c r="K74" i="1" s="1"/>
  <c r="E75" i="1"/>
  <c r="K75" i="1" s="1"/>
  <c r="E76" i="1"/>
  <c r="K76" i="1" s="1"/>
  <c r="E77" i="1"/>
  <c r="K77" i="1" s="1"/>
  <c r="N77" i="1" s="1"/>
  <c r="Q77" i="1" s="1"/>
  <c r="S77" i="1" s="1"/>
  <c r="E78" i="1"/>
  <c r="E80" i="1"/>
  <c r="K80" i="1" s="1"/>
  <c r="E81" i="1"/>
  <c r="K81" i="1"/>
  <c r="N81" i="1" s="1"/>
  <c r="E82" i="1"/>
  <c r="K82" i="1" s="1"/>
  <c r="E84" i="1"/>
  <c r="K84" i="1" s="1"/>
  <c r="E71" i="1"/>
  <c r="E65" i="1"/>
  <c r="E67" i="1"/>
  <c r="E68" i="1"/>
  <c r="E69" i="1"/>
  <c r="K69" i="1" s="1"/>
  <c r="E52" i="1"/>
  <c r="K52" i="1" s="1"/>
  <c r="E54" i="1"/>
  <c r="K54" i="1" s="1"/>
  <c r="N54" i="1" s="1"/>
  <c r="Q54" i="1" s="1"/>
  <c r="S54" i="1" s="1"/>
  <c r="E55" i="1"/>
  <c r="K55" i="1" s="1"/>
  <c r="E57" i="1"/>
  <c r="K57" i="1" s="1"/>
  <c r="E58" i="1"/>
  <c r="K58" i="1" s="1"/>
  <c r="E59" i="1"/>
  <c r="K59" i="1" s="1"/>
  <c r="E60" i="1"/>
  <c r="E61" i="1"/>
  <c r="K61" i="1" s="1"/>
  <c r="E62" i="1"/>
  <c r="K62" i="1" s="1"/>
  <c r="N62" i="1" s="1"/>
  <c r="E63" i="1"/>
  <c r="K63" i="1" s="1"/>
  <c r="N63" i="1" s="1"/>
  <c r="Q63" i="1" s="1"/>
  <c r="S63" i="1" s="1"/>
  <c r="E42" i="1"/>
  <c r="K42" i="1" s="1"/>
  <c r="E43" i="1"/>
  <c r="K43" i="1" s="1"/>
  <c r="E44" i="1"/>
  <c r="K44" i="1" s="1"/>
  <c r="E45" i="1"/>
  <c r="K45" i="1" s="1"/>
  <c r="E46" i="1"/>
  <c r="K46" i="1"/>
  <c r="E47" i="1"/>
  <c r="K47" i="1"/>
  <c r="E48" i="1"/>
  <c r="K48" i="1"/>
  <c r="N48" i="1" s="1"/>
  <c r="Q48" i="1" s="1"/>
  <c r="S48" i="1" s="1"/>
  <c r="E49" i="1"/>
  <c r="K49" i="1" s="1"/>
  <c r="E50" i="1"/>
  <c r="E51" i="1"/>
  <c r="K51" i="1" s="1"/>
  <c r="N51" i="1" s="1"/>
  <c r="Q51" i="1" s="1"/>
  <c r="S51" i="1" s="1"/>
  <c r="E39" i="1"/>
  <c r="E38" i="1" s="1"/>
  <c r="E35" i="1"/>
  <c r="K35" i="1" s="1"/>
  <c r="E27" i="1"/>
  <c r="E26" i="1"/>
  <c r="E21" i="1"/>
  <c r="K21" i="1"/>
  <c r="N21" i="1" s="1"/>
  <c r="E22" i="1"/>
  <c r="E23" i="1"/>
  <c r="E24" i="1"/>
  <c r="E20" i="1"/>
  <c r="E9" i="1"/>
  <c r="K9" i="1" s="1"/>
  <c r="E10" i="1"/>
  <c r="K10" i="1" s="1"/>
  <c r="E11" i="1"/>
  <c r="K11" i="1" s="1"/>
  <c r="E12" i="1"/>
  <c r="K12" i="1" s="1"/>
  <c r="N12" i="1" s="1"/>
  <c r="Q12" i="1" s="1"/>
  <c r="S12" i="1" s="1"/>
  <c r="E13" i="1"/>
  <c r="K13" i="1" s="1"/>
  <c r="E14" i="1"/>
  <c r="K14" i="1" s="1"/>
  <c r="N14" i="1" s="1"/>
  <c r="Q14" i="1" s="1"/>
  <c r="S14" i="1" s="1"/>
  <c r="E15" i="1"/>
  <c r="K15" i="1" s="1"/>
  <c r="N15" i="1" s="1"/>
  <c r="E16" i="1"/>
  <c r="K16" i="1" s="1"/>
  <c r="N16" i="1" s="1"/>
  <c r="Q16" i="1" s="1"/>
  <c r="S16" i="1" s="1"/>
  <c r="C8" i="1"/>
  <c r="E8" i="1" s="1"/>
  <c r="K8" i="1" s="1"/>
  <c r="C157" i="1"/>
  <c r="C155" i="1"/>
  <c r="C147" i="1"/>
  <c r="C117" i="1"/>
  <c r="C108" i="1"/>
  <c r="C105" i="1"/>
  <c r="C101" i="1"/>
  <c r="C70" i="1"/>
  <c r="C40" i="1"/>
  <c r="C25" i="1"/>
  <c r="C19" i="1"/>
  <c r="G6" i="1"/>
  <c r="H6" i="1"/>
  <c r="I6" i="1"/>
  <c r="J6" i="1"/>
  <c r="M6" i="1"/>
  <c r="O6" i="1"/>
  <c r="P6" i="1"/>
  <c r="R6" i="1"/>
  <c r="G19" i="1"/>
  <c r="H19" i="1"/>
  <c r="I19" i="1"/>
  <c r="J19" i="1"/>
  <c r="M19" i="1"/>
  <c r="O19" i="1"/>
  <c r="P19" i="1"/>
  <c r="R19" i="1"/>
  <c r="G25" i="1"/>
  <c r="H25" i="1"/>
  <c r="I25" i="1"/>
  <c r="J25" i="1"/>
  <c r="M25" i="1"/>
  <c r="O25" i="1"/>
  <c r="P25" i="1"/>
  <c r="R25" i="1"/>
  <c r="G38" i="1"/>
  <c r="H38" i="1"/>
  <c r="I38" i="1"/>
  <c r="J38" i="1"/>
  <c r="M38" i="1"/>
  <c r="O38" i="1"/>
  <c r="P38" i="1"/>
  <c r="R38" i="1"/>
  <c r="G40" i="1"/>
  <c r="H40" i="1"/>
  <c r="I40" i="1"/>
  <c r="J40" i="1"/>
  <c r="M40" i="1"/>
  <c r="O40" i="1"/>
  <c r="P40" i="1"/>
  <c r="R40" i="1"/>
  <c r="G70" i="1"/>
  <c r="H70" i="1"/>
  <c r="H18" i="1" s="1"/>
  <c r="H5" i="1" s="1"/>
  <c r="I70" i="1"/>
  <c r="J70" i="1"/>
  <c r="M70" i="1"/>
  <c r="O70" i="1"/>
  <c r="P70" i="1"/>
  <c r="R70" i="1"/>
  <c r="G101" i="1"/>
  <c r="H101" i="1"/>
  <c r="I101" i="1"/>
  <c r="J101" i="1"/>
  <c r="M101" i="1"/>
  <c r="O101" i="1"/>
  <c r="P101" i="1"/>
  <c r="R101" i="1"/>
  <c r="G103" i="1"/>
  <c r="H103" i="1"/>
  <c r="I103" i="1"/>
  <c r="J103" i="1"/>
  <c r="M103" i="1"/>
  <c r="O103" i="1"/>
  <c r="P103" i="1"/>
  <c r="R103" i="1"/>
  <c r="G105" i="1"/>
  <c r="H105" i="1"/>
  <c r="I105" i="1"/>
  <c r="J105" i="1"/>
  <c r="M105" i="1"/>
  <c r="O105" i="1"/>
  <c r="P105" i="1"/>
  <c r="R105" i="1"/>
  <c r="G108" i="1"/>
  <c r="H108" i="1"/>
  <c r="I108" i="1"/>
  <c r="J108" i="1"/>
  <c r="M108" i="1"/>
  <c r="O108" i="1"/>
  <c r="P108" i="1"/>
  <c r="R108" i="1"/>
  <c r="K112" i="1"/>
  <c r="G117" i="1"/>
  <c r="H117" i="1"/>
  <c r="I117" i="1"/>
  <c r="J117" i="1"/>
  <c r="M117" i="1"/>
  <c r="O117" i="1"/>
  <c r="P117" i="1"/>
  <c r="R117" i="1"/>
  <c r="Q144" i="1"/>
  <c r="S144" i="1" s="1"/>
  <c r="G147" i="1"/>
  <c r="H147" i="1"/>
  <c r="I147" i="1"/>
  <c r="I139" i="1" s="1"/>
  <c r="J147" i="1"/>
  <c r="J139" i="1" s="1"/>
  <c r="M147" i="1"/>
  <c r="M139" i="1" s="1"/>
  <c r="O147" i="1"/>
  <c r="O139" i="1" s="1"/>
  <c r="P147" i="1"/>
  <c r="P139" i="1" s="1"/>
  <c r="R147" i="1"/>
  <c r="R139" i="1" s="1"/>
  <c r="G155" i="1"/>
  <c r="H155" i="1"/>
  <c r="I155" i="1"/>
  <c r="J155" i="1"/>
  <c r="M155" i="1"/>
  <c r="O155" i="1"/>
  <c r="P155" i="1"/>
  <c r="R155" i="1"/>
  <c r="G157" i="1"/>
  <c r="H157" i="1"/>
  <c r="I157" i="1"/>
  <c r="J157" i="1"/>
  <c r="M157" i="1"/>
  <c r="O157" i="1"/>
  <c r="P157" i="1"/>
  <c r="R157" i="1"/>
  <c r="O116" i="1"/>
  <c r="J116" i="1"/>
  <c r="M116" i="1"/>
  <c r="K156" i="1"/>
  <c r="N156" i="1" s="1"/>
  <c r="K148" i="1"/>
  <c r="N148" i="1" s="1"/>
  <c r="K109" i="1"/>
  <c r="N109" i="1" s="1"/>
  <c r="Q109" i="1" s="1"/>
  <c r="S109" i="1" s="1"/>
  <c r="K39" i="1"/>
  <c r="N39" i="1" s="1"/>
  <c r="P18" i="1"/>
  <c r="P5" i="1" s="1"/>
  <c r="M18" i="1"/>
  <c r="M5" i="1" s="1"/>
  <c r="I18" i="1"/>
  <c r="G18" i="1"/>
  <c r="G5" i="1" s="1"/>
  <c r="J18" i="1"/>
  <c r="J5" i="1" s="1"/>
  <c r="K158" i="1"/>
  <c r="N158" i="1" s="1"/>
  <c r="Q158" i="1" s="1"/>
  <c r="S158" i="1" s="1"/>
  <c r="K140" i="1"/>
  <c r="K71" i="1"/>
  <c r="N46" i="1"/>
  <c r="Q46" i="1" s="1"/>
  <c r="S46" i="1" s="1"/>
  <c r="E25" i="1"/>
  <c r="N11" i="1"/>
  <c r="Q11" i="1" s="1"/>
  <c r="S11" i="1" s="1"/>
  <c r="N112" i="1"/>
  <c r="N35" i="1"/>
  <c r="Q35" i="1" s="1"/>
  <c r="S35" i="1" s="1"/>
  <c r="N9" i="1"/>
  <c r="Q9" i="1" s="1"/>
  <c r="S9" i="1" s="1"/>
  <c r="K107" i="1"/>
  <c r="N107" i="1" s="1"/>
  <c r="Q112" i="1"/>
  <c r="S112" i="1" s="1"/>
  <c r="N10" i="1"/>
  <c r="Q10" i="1" s="1"/>
  <c r="S10" i="1" s="1"/>
  <c r="C103" i="1"/>
  <c r="E104" i="1"/>
  <c r="E103" i="1" s="1"/>
  <c r="K103" i="1" s="1"/>
  <c r="K50" i="1"/>
  <c r="N50" i="1" s="1"/>
  <c r="Q50" i="1" s="1"/>
  <c r="S50" i="1" s="1"/>
  <c r="K68" i="1"/>
  <c r="N68" i="1" s="1"/>
  <c r="Q68" i="1" s="1"/>
  <c r="S68" i="1" s="1"/>
  <c r="K89" i="1"/>
  <c r="N89" i="1" s="1"/>
  <c r="N71" i="1"/>
  <c r="Q71" i="1" s="1"/>
  <c r="S71" i="1" s="1"/>
  <c r="E147" i="1"/>
  <c r="E139" i="1" s="1"/>
  <c r="C139" i="1"/>
  <c r="K151" i="1"/>
  <c r="N151" i="1" s="1"/>
  <c r="K25" i="1"/>
  <c r="N140" i="1"/>
  <c r="H139" i="1"/>
  <c r="H116" i="1" s="1"/>
  <c r="G139" i="1"/>
  <c r="C6" i="1"/>
  <c r="K126" i="1"/>
  <c r="K145" i="1"/>
  <c r="N145" i="1" s="1"/>
  <c r="Q145" i="1" s="1"/>
  <c r="S145" i="1" s="1"/>
  <c r="K149" i="1"/>
  <c r="N149" i="1" s="1"/>
  <c r="Q149" i="1" s="1"/>
  <c r="S149" i="1" s="1"/>
  <c r="K99" i="1"/>
  <c r="N99" i="1" s="1"/>
  <c r="K88" i="1"/>
  <c r="N88" i="1" s="1"/>
  <c r="Q88" i="1" s="1"/>
  <c r="K93" i="1"/>
  <c r="K86" i="1"/>
  <c r="K138" i="1"/>
  <c r="N138" i="1" s="1"/>
  <c r="K136" i="1"/>
  <c r="N136" i="1" s="1"/>
  <c r="K121" i="1"/>
  <c r="N121" i="1" s="1"/>
  <c r="Q121" i="1" s="1"/>
  <c r="S121" i="1" s="1"/>
  <c r="K27" i="1"/>
  <c r="K20" i="1"/>
  <c r="N20" i="1" s="1"/>
  <c r="Q20" i="1" s="1"/>
  <c r="S20" i="1" s="1"/>
  <c r="E19" i="1"/>
  <c r="K26" i="1"/>
  <c r="K67" i="1"/>
  <c r="N67" i="1" s="1"/>
  <c r="Q67" i="1" s="1"/>
  <c r="S67" i="1" s="1"/>
  <c r="K92" i="1"/>
  <c r="N92" i="1" s="1"/>
  <c r="K98" i="1"/>
  <c r="N98" i="1" s="1"/>
  <c r="K128" i="1"/>
  <c r="N128" i="1" s="1"/>
  <c r="Q128" i="1" s="1"/>
  <c r="S128" i="1" s="1"/>
  <c r="K122" i="1"/>
  <c r="K120" i="1"/>
  <c r="N120" i="1" s="1"/>
  <c r="K24" i="1"/>
  <c r="N24" i="1"/>
  <c r="K91" i="1"/>
  <c r="N91" i="1"/>
  <c r="Q91" i="1" s="1"/>
  <c r="K134" i="1"/>
  <c r="N134" i="1" s="1"/>
  <c r="Q134" i="1" s="1"/>
  <c r="S134" i="1" s="1"/>
  <c r="K132" i="1"/>
  <c r="N132" i="1" s="1"/>
  <c r="Q132" i="1" s="1"/>
  <c r="S132" i="1" s="1"/>
  <c r="K127" i="1"/>
  <c r="N127" i="1" s="1"/>
  <c r="Q127" i="1" s="1"/>
  <c r="S127" i="1" s="1"/>
  <c r="K153" i="1"/>
  <c r="N153" i="1"/>
  <c r="E157" i="1"/>
  <c r="K157" i="1" s="1"/>
  <c r="K23" i="1"/>
  <c r="N23" i="1" s="1"/>
  <c r="K96" i="1"/>
  <c r="N96" i="1" s="1"/>
  <c r="K130" i="1"/>
  <c r="N130" i="1" s="1"/>
  <c r="Q130" i="1" s="1"/>
  <c r="S130" i="1" s="1"/>
  <c r="K22" i="1"/>
  <c r="N22" i="1" s="1"/>
  <c r="N126" i="1"/>
  <c r="Q126" i="1" s="1"/>
  <c r="S126" i="1" s="1"/>
  <c r="N86" i="1"/>
  <c r="Q86" i="1" s="1"/>
  <c r="S86" i="1" s="1"/>
  <c r="K19" i="1"/>
  <c r="N93" i="1"/>
  <c r="Q93" i="1" s="1"/>
  <c r="S93" i="1" s="1"/>
  <c r="Q140" i="1"/>
  <c r="S140" i="1" s="1"/>
  <c r="N27" i="1"/>
  <c r="Q27" i="1" s="1"/>
  <c r="N26" i="1"/>
  <c r="Q26" i="1" s="1"/>
  <c r="S26" i="1" s="1"/>
  <c r="K104" i="1"/>
  <c r="N104" i="1" s="1"/>
  <c r="K166" i="1"/>
  <c r="E79" i="1"/>
  <c r="K79" i="1" s="1"/>
  <c r="N79" i="1" s="1"/>
  <c r="Q79" i="1" s="1"/>
  <c r="S79" i="1" s="1"/>
  <c r="E64" i="1"/>
  <c r="K64" i="1" s="1"/>
  <c r="N64" i="1" s="1"/>
  <c r="Q64" i="1" s="1"/>
  <c r="S64" i="1" s="1"/>
  <c r="E53" i="1"/>
  <c r="K53" i="1" s="1"/>
  <c r="E56" i="1"/>
  <c r="K56" i="1" s="1"/>
  <c r="Q141" i="1"/>
  <c r="S141" i="1" s="1"/>
  <c r="E83" i="1"/>
  <c r="K83" i="1" s="1"/>
  <c r="N83" i="1" s="1"/>
  <c r="Q83" i="1" s="1"/>
  <c r="S83" i="1" s="1"/>
  <c r="V40" i="1"/>
  <c r="N25" i="1"/>
  <c r="K150" i="1"/>
  <c r="N150" i="1" s="1"/>
  <c r="K65" i="1"/>
  <c r="N65" i="1" s="1"/>
  <c r="K131" i="1"/>
  <c r="N131" i="1" s="1"/>
  <c r="Q146" i="1"/>
  <c r="N13" i="1"/>
  <c r="Q13" i="1" s="1"/>
  <c r="Q21" i="1"/>
  <c r="N49" i="1"/>
  <c r="N47" i="1"/>
  <c r="N45" i="1"/>
  <c r="Q45" i="1" s="1"/>
  <c r="S45" i="1" s="1"/>
  <c r="N43" i="1"/>
  <c r="N58" i="1"/>
  <c r="N69" i="1"/>
  <c r="N84" i="1"/>
  <c r="Q81" i="1"/>
  <c r="S81" i="1" s="1"/>
  <c r="N80" i="1"/>
  <c r="Q80" i="1" s="1"/>
  <c r="S80" i="1" s="1"/>
  <c r="N76" i="1"/>
  <c r="N97" i="1"/>
  <c r="N114" i="1"/>
  <c r="Q114" i="1" s="1"/>
  <c r="S114" i="1" s="1"/>
  <c r="N110" i="1"/>
  <c r="Q110" i="1" s="1"/>
  <c r="S110" i="1" s="1"/>
  <c r="N44" i="1"/>
  <c r="Q44" i="1" s="1"/>
  <c r="N42" i="1"/>
  <c r="Q62" i="1"/>
  <c r="S62" i="1" s="1"/>
  <c r="N61" i="1"/>
  <c r="N57" i="1"/>
  <c r="Q57" i="1" s="1"/>
  <c r="S57" i="1" s="1"/>
  <c r="N52" i="1"/>
  <c r="N82" i="1"/>
  <c r="N154" i="1"/>
  <c r="Q154" i="1" s="1"/>
  <c r="Q97" i="1"/>
  <c r="S97" i="1" s="1"/>
  <c r="Q49" i="1"/>
  <c r="S49" i="1" s="1"/>
  <c r="S146" i="1"/>
  <c r="Q52" i="1"/>
  <c r="S52" i="1" s="1"/>
  <c r="Q61" i="1"/>
  <c r="S61" i="1" s="1"/>
  <c r="Q42" i="1"/>
  <c r="S42" i="1" s="1"/>
  <c r="Q76" i="1"/>
  <c r="S76" i="1" s="1"/>
  <c r="Q84" i="1"/>
  <c r="S84" i="1" s="1"/>
  <c r="Q69" i="1"/>
  <c r="S69" i="1" s="1"/>
  <c r="Q58" i="1"/>
  <c r="S58" i="1" s="1"/>
  <c r="Q43" i="1"/>
  <c r="S43" i="1" s="1"/>
  <c r="S21" i="1"/>
  <c r="D116" i="1"/>
  <c r="Q153" i="1"/>
  <c r="S153" i="1" s="1"/>
  <c r="N125" i="1"/>
  <c r="Q125" i="1" s="1"/>
  <c r="S125" i="1" s="1"/>
  <c r="R116" i="1"/>
  <c r="E6" i="1"/>
  <c r="I5" i="1"/>
  <c r="N59" i="1"/>
  <c r="N75" i="1"/>
  <c r="N74" i="1"/>
  <c r="Q96" i="1"/>
  <c r="Q92" i="1"/>
  <c r="S92" i="1" s="1"/>
  <c r="Q89" i="1"/>
  <c r="N94" i="1"/>
  <c r="N87" i="1"/>
  <c r="Q87" i="1" s="1"/>
  <c r="Q99" i="1"/>
  <c r="N95" i="1"/>
  <c r="Q95" i="1" s="1"/>
  <c r="K155" i="1"/>
  <c r="K160" i="1"/>
  <c r="C116" i="1"/>
  <c r="S123" i="1"/>
  <c r="Q120" i="1"/>
  <c r="S120" i="1" s="1"/>
  <c r="Q136" i="1"/>
  <c r="Q138" i="1"/>
  <c r="S138" i="1" s="1"/>
  <c r="Q150" i="1"/>
  <c r="N122" i="1"/>
  <c r="Q59" i="1"/>
  <c r="Q74" i="1"/>
  <c r="Q75" i="1"/>
  <c r="S75" i="1" s="1"/>
  <c r="S99" i="1"/>
  <c r="Q94" i="1"/>
  <c r="S89" i="1"/>
  <c r="S96" i="1"/>
  <c r="N160" i="1"/>
  <c r="S136" i="1"/>
  <c r="Q122" i="1"/>
  <c r="S150" i="1"/>
  <c r="S135" i="1"/>
  <c r="S74" i="1"/>
  <c r="S94" i="1"/>
  <c r="Q160" i="1"/>
  <c r="S122" i="1"/>
  <c r="Q107" i="1"/>
  <c r="S107" i="1" s="1"/>
  <c r="W40" i="1"/>
  <c r="K78" i="1"/>
  <c r="V70" i="1"/>
  <c r="Q24" i="1"/>
  <c r="Q148" i="1"/>
  <c r="N53" i="1"/>
  <c r="Q25" i="1"/>
  <c r="S25" i="1" s="1"/>
  <c r="S27" i="1"/>
  <c r="Q39" i="1"/>
  <c r="Q38" i="1" s="1"/>
  <c r="N38" i="1"/>
  <c r="I116" i="1"/>
  <c r="K115" i="1"/>
  <c r="N115" i="1" s="1"/>
  <c r="S39" i="1"/>
  <c r="Q53" i="1"/>
  <c r="S53" i="1" s="1"/>
  <c r="S148" i="1"/>
  <c r="S24" i="1"/>
  <c r="N101" i="1" l="1"/>
  <c r="Q102" i="1"/>
  <c r="E101" i="1"/>
  <c r="K101" i="1" s="1"/>
  <c r="N106" i="1"/>
  <c r="E105" i="1"/>
  <c r="K105" i="1" s="1"/>
  <c r="G116" i="1"/>
  <c r="K118" i="1"/>
  <c r="E117" i="1"/>
  <c r="K129" i="1"/>
  <c r="N129" i="1" s="1"/>
  <c r="Q129" i="1" s="1"/>
  <c r="S129" i="1" s="1"/>
  <c r="K119" i="1"/>
  <c r="E40" i="1"/>
  <c r="K40" i="1" s="1"/>
  <c r="N85" i="1"/>
  <c r="Q85" i="1" s="1"/>
  <c r="Q73" i="1"/>
  <c r="O18" i="1"/>
  <c r="O5" i="1" s="1"/>
  <c r="N78" i="1"/>
  <c r="V18" i="1"/>
  <c r="V5" i="1" s="1"/>
  <c r="V161" i="1" s="1"/>
  <c r="S59" i="1"/>
  <c r="C18" i="1"/>
  <c r="C5" i="1" s="1"/>
  <c r="C161" i="1" s="1"/>
  <c r="N55" i="1"/>
  <c r="W18" i="1"/>
  <c r="W5" i="1" s="1"/>
  <c r="W161" i="1" s="1"/>
  <c r="S13" i="1"/>
  <c r="N8" i="1"/>
  <c r="Q8" i="1" s="1"/>
  <c r="K6" i="1"/>
  <c r="Q15" i="1"/>
  <c r="S15" i="1" s="1"/>
  <c r="S91" i="1"/>
  <c r="S88" i="1"/>
  <c r="S90" i="1"/>
  <c r="S95" i="1"/>
  <c r="S87" i="1"/>
  <c r="S8" i="1"/>
  <c r="Q47" i="1"/>
  <c r="R18" i="1"/>
  <c r="R5" i="1" s="1"/>
  <c r="W116" i="1"/>
  <c r="Q100" i="1"/>
  <c r="S100" i="1" s="1"/>
  <c r="N70" i="1"/>
  <c r="S154" i="1"/>
  <c r="Q131" i="1"/>
  <c r="Q22" i="1"/>
  <c r="S22" i="1" s="1"/>
  <c r="N19" i="1"/>
  <c r="N155" i="1"/>
  <c r="Q156" i="1"/>
  <c r="S44" i="1"/>
  <c r="Q65" i="1"/>
  <c r="N56" i="1"/>
  <c r="Q56" i="1" s="1"/>
  <c r="S56" i="1" s="1"/>
  <c r="Q151" i="1"/>
  <c r="N147" i="1"/>
  <c r="K139" i="1"/>
  <c r="K38" i="1"/>
  <c r="D18" i="1"/>
  <c r="D5" i="1" s="1"/>
  <c r="D161" i="1" s="1"/>
  <c r="Q82" i="1"/>
  <c r="E70" i="1"/>
  <c r="K147" i="1"/>
  <c r="K124" i="1"/>
  <c r="K143" i="1"/>
  <c r="K159" i="1"/>
  <c r="K111" i="1"/>
  <c r="K144" i="1"/>
  <c r="K142" i="1"/>
  <c r="P116" i="1"/>
  <c r="Q115" i="1"/>
  <c r="S38" i="1"/>
  <c r="S85" i="1"/>
  <c r="Q78" i="1"/>
  <c r="S160" i="1"/>
  <c r="N103" i="1"/>
  <c r="Q104" i="1"/>
  <c r="Q23" i="1"/>
  <c r="Q133" i="1"/>
  <c r="Q98" i="1"/>
  <c r="K60" i="1"/>
  <c r="V139" i="1"/>
  <c r="S102" i="1" l="1"/>
  <c r="S101" i="1" s="1"/>
  <c r="Q101" i="1"/>
  <c r="Q106" i="1"/>
  <c r="N105" i="1"/>
  <c r="K117" i="1"/>
  <c r="E116" i="1"/>
  <c r="K116" i="1" s="1"/>
  <c r="N119" i="1"/>
  <c r="N118" i="1"/>
  <c r="S73" i="1"/>
  <c r="Q55" i="1"/>
  <c r="N6" i="1"/>
  <c r="Q6" i="1"/>
  <c r="S6" i="1" s="1"/>
  <c r="S47" i="1"/>
  <c r="S156" i="1"/>
  <c r="S155" i="1" s="1"/>
  <c r="Q155" i="1"/>
  <c r="S131" i="1"/>
  <c r="S151" i="1"/>
  <c r="Q147" i="1"/>
  <c r="S147" i="1" s="1"/>
  <c r="S65" i="1"/>
  <c r="N159" i="1"/>
  <c r="N143" i="1"/>
  <c r="N124" i="1"/>
  <c r="K70" i="1"/>
  <c r="E18" i="1"/>
  <c r="S82" i="1"/>
  <c r="N142" i="1"/>
  <c r="N111" i="1"/>
  <c r="S98" i="1"/>
  <c r="S133" i="1"/>
  <c r="S23" i="1"/>
  <c r="Q19" i="1"/>
  <c r="S78" i="1"/>
  <c r="Q70" i="1"/>
  <c r="V116" i="1"/>
  <c r="N60" i="1"/>
  <c r="Q103" i="1"/>
  <c r="S104" i="1"/>
  <c r="S115" i="1"/>
  <c r="S106" i="1" l="1"/>
  <c r="Q105" i="1"/>
  <c r="Q118" i="1"/>
  <c r="Q119" i="1"/>
  <c r="S55" i="1"/>
  <c r="Q111" i="1"/>
  <c r="N108" i="1"/>
  <c r="Q142" i="1"/>
  <c r="N139" i="1"/>
  <c r="E5" i="1"/>
  <c r="E161" i="1" s="1"/>
  <c r="K18" i="1"/>
  <c r="K5" i="1" s="1"/>
  <c r="Q124" i="1"/>
  <c r="N117" i="1"/>
  <c r="Q143" i="1"/>
  <c r="Q159" i="1"/>
  <c r="N157" i="1"/>
  <c r="Q60" i="1"/>
  <c r="N40" i="1"/>
  <c r="S103" i="1"/>
  <c r="S70" i="1"/>
  <c r="S19" i="1"/>
  <c r="K165" i="1" l="1"/>
  <c r="K167" i="1" s="1"/>
  <c r="K161" i="1"/>
  <c r="S105" i="1"/>
  <c r="S119" i="1"/>
  <c r="S118" i="1"/>
  <c r="S124" i="1"/>
  <c r="Q117" i="1"/>
  <c r="S111" i="1"/>
  <c r="Q108" i="1"/>
  <c r="S159" i="1"/>
  <c r="Q157" i="1"/>
  <c r="S143" i="1"/>
  <c r="N116" i="1"/>
  <c r="S142" i="1"/>
  <c r="Q139" i="1"/>
  <c r="S139" i="1" s="1"/>
  <c r="N18" i="1"/>
  <c r="S60" i="1"/>
  <c r="Q40" i="1"/>
  <c r="S108" i="1" l="1"/>
  <c r="S157" i="1"/>
  <c r="S117" i="1"/>
  <c r="Q116" i="1"/>
  <c r="S40" i="1"/>
  <c r="Q18" i="1"/>
  <c r="N5" i="1"/>
  <c r="N161" i="1" s="1"/>
  <c r="S116" i="1" l="1"/>
  <c r="Q5" i="1"/>
  <c r="Q161" i="1" s="1"/>
  <c r="S18" i="1"/>
  <c r="S5" i="1" l="1"/>
  <c r="S161" i="1" l="1"/>
</calcChain>
</file>

<file path=xl/sharedStrings.xml><?xml version="1.0" encoding="utf-8"?>
<sst xmlns="http://schemas.openxmlformats.org/spreadsheetml/2006/main" count="171" uniqueCount="168">
  <si>
    <t>Наименование статьи бюджетной классификации</t>
  </si>
  <si>
    <t>Код статьи</t>
  </si>
  <si>
    <t>1 квартал</t>
  </si>
  <si>
    <t>2 квартал</t>
  </si>
  <si>
    <t>3 квартал</t>
  </si>
  <si>
    <t>4 квартал</t>
  </si>
  <si>
    <t>Договор</t>
  </si>
  <si>
    <t>(-) потребность
(+) экономия</t>
  </si>
  <si>
    <t>остаток</t>
  </si>
  <si>
    <t>Расходы</t>
  </si>
  <si>
    <t xml:space="preserve">Оплата труда и начисления на оплату труда </t>
  </si>
  <si>
    <t>заработная плата</t>
  </si>
  <si>
    <t>прочие выплаты</t>
  </si>
  <si>
    <t>проживание при обучении ГО и ЧС</t>
  </si>
  <si>
    <t>суточные при олимпиадах</t>
  </si>
  <si>
    <t>суточные при камандировках</t>
  </si>
  <si>
    <t>проезд при командировках</t>
  </si>
  <si>
    <t>суточные при подготовке для работы с одаренными детьми</t>
  </si>
  <si>
    <t>найм жилых помещений при служ.командировках</t>
  </si>
  <si>
    <t>проезд на сессии</t>
  </si>
  <si>
    <t>выплаты женщинам до 3 лет</t>
  </si>
  <si>
    <t>начисления на оплату труда 30,2%</t>
  </si>
  <si>
    <t>Приобретение услуг</t>
  </si>
  <si>
    <t>услуги связи</t>
  </si>
  <si>
    <t>Интернет</t>
  </si>
  <si>
    <t>подключение к сети  "Ростелеком"</t>
  </si>
  <si>
    <t>плата сотовой связи для КТС</t>
  </si>
  <si>
    <t>подключение интернета и создание сайта</t>
  </si>
  <si>
    <t>транспортные услуги</t>
  </si>
  <si>
    <t>проезд на учебные сборы и ЕГЭ</t>
  </si>
  <si>
    <t xml:space="preserve"> подвоз в лагеря отдыха и спортивные соревнования</t>
  </si>
  <si>
    <t>коммунальные услуги</t>
  </si>
  <si>
    <t>Электроэнергия</t>
  </si>
  <si>
    <t>в т.ч.сбыт электроэнергии</t>
  </si>
  <si>
    <t>в т.ч.транспортировка электроэнергии</t>
  </si>
  <si>
    <t>Водоснабжение</t>
  </si>
  <si>
    <t>Водоотведение</t>
  </si>
  <si>
    <t>Отопление</t>
  </si>
  <si>
    <t>горячая вода</t>
  </si>
  <si>
    <t>Вывоз ЖБО</t>
  </si>
  <si>
    <t>ТКО</t>
  </si>
  <si>
    <t>Арендная плата за пользованием имущества</t>
  </si>
  <si>
    <t>аренда бокса</t>
  </si>
  <si>
    <t>услуги по содержанию имущества</t>
  </si>
  <si>
    <t>Вывоз мусора</t>
  </si>
  <si>
    <t>Текущий ремонт зданий и сооружений</t>
  </si>
  <si>
    <t>Текущий ремонт зданий и сооружений (в т.ч.ремонт АПС, КТС)</t>
  </si>
  <si>
    <t>Текущий ремонт оборудования</t>
  </si>
  <si>
    <t>Обслуживание приборов учета тепла</t>
  </si>
  <si>
    <t xml:space="preserve"> замер сопротивления изоляции силовой сети и электрооборудования, заземления</t>
  </si>
  <si>
    <t>дезинсекция , дератизация</t>
  </si>
  <si>
    <t>обследование после дезинсекции, дератизации</t>
  </si>
  <si>
    <t>промывка, опрессовка отопительной системы</t>
  </si>
  <si>
    <t>замена (ремонт) асфальтового покрытия</t>
  </si>
  <si>
    <t>обследование территории на наличие клещей</t>
  </si>
  <si>
    <t>противоклещевая обработка территории в летний период</t>
  </si>
  <si>
    <t>обслуживание тепловых пунктов,котельной, отопительной системы</t>
  </si>
  <si>
    <t>Тех обслуживание системы видеонаблюдения, техобслуживание лифта</t>
  </si>
  <si>
    <t>энергетический паспорт</t>
  </si>
  <si>
    <t>замена прибора учета тепла</t>
  </si>
  <si>
    <t>обслуживание, поверка и испытание пожарных рукавов и кранов, гидрантов, водоема</t>
  </si>
  <si>
    <t>проведение технической экспертизы имущества</t>
  </si>
  <si>
    <t>испытание защитных средств из диэлектрической резины</t>
  </si>
  <si>
    <t>проверка огнезащитной обработки</t>
  </si>
  <si>
    <t>поверка молниезащиты</t>
  </si>
  <si>
    <t>прочие услуги</t>
  </si>
  <si>
    <t>Аттестация рабочих мест</t>
  </si>
  <si>
    <t>обучение ответств за эл.и тепл.снаб</t>
  </si>
  <si>
    <t>обучение ответств за пожар безопасность</t>
  </si>
  <si>
    <t>обучение ответственных за соблюдение охраны труда</t>
  </si>
  <si>
    <t xml:space="preserve">Обучение специалистов на право работы с опасными отходами </t>
  </si>
  <si>
    <t>страхование гражданской ответственности</t>
  </si>
  <si>
    <t>услуги по расчету налога за загрязнение окружающей среды</t>
  </si>
  <si>
    <t>утилизация опасных отходов ( в т.ч.энергосберегающих ламп)</t>
  </si>
  <si>
    <t>медосмотр</t>
  </si>
  <si>
    <t>Кадастровые работы/паспорт</t>
  </si>
  <si>
    <t>сервисная поддержка АИС контенгент</t>
  </si>
  <si>
    <t xml:space="preserve"> ЭЦП  (электронноцифровая подпись) и ЭЦП ФРДО</t>
  </si>
  <si>
    <t>услуги нотариуса</t>
  </si>
  <si>
    <t>лабораторно-инструментальное исследование, производственный контроль</t>
  </si>
  <si>
    <t>техническое обследование конструкций здания</t>
  </si>
  <si>
    <t>разработка сметной стоимости проектных работ с прохождением достоверности</t>
  </si>
  <si>
    <t>аттестация рабочего места для ПО АИС контингент</t>
  </si>
  <si>
    <t>страхование лифта</t>
  </si>
  <si>
    <t>оплата бух.обслуживания по договорам</t>
  </si>
  <si>
    <t>монтажные работы (замена приборов учета  тепла ,установка металлодетекторов, видеонаблюдения, видеокамер, горячего водоснабжения и т.д.)</t>
  </si>
  <si>
    <t>санитарно-эпидемиологическая экспертиза</t>
  </si>
  <si>
    <t>курсы повышения квалификации</t>
  </si>
  <si>
    <t xml:space="preserve">выписка из ЕГРЮЛ (единый госрегистрация юридич.лиц) </t>
  </si>
  <si>
    <t>изготовление плана эвакуации</t>
  </si>
  <si>
    <t>изготовление бланков, аттестатов</t>
  </si>
  <si>
    <t>услуги оценщика</t>
  </si>
  <si>
    <t>проф.-гигиен.подготовка и аттестация (санминимум)</t>
  </si>
  <si>
    <t>Услуги по страхованию</t>
  </si>
  <si>
    <t>страхование гражданской ответственности, страхование лифта</t>
  </si>
  <si>
    <t>Монтажные работы</t>
  </si>
  <si>
    <t>-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объектов;</t>
  </si>
  <si>
    <t>Выплаты социального характера</t>
  </si>
  <si>
    <t>3 дня больничных листов за счет работодателя</t>
  </si>
  <si>
    <t xml:space="preserve">Прочие расходы </t>
  </si>
  <si>
    <t>налог на имущество</t>
  </si>
  <si>
    <t>земельный налог</t>
  </si>
  <si>
    <t>транспортный налог</t>
  </si>
  <si>
    <t>госпошлина за лицензирование, изменение в устав, за замену свидетельств и т.д.</t>
  </si>
  <si>
    <t>налог на загрязнение окружающей среды</t>
  </si>
  <si>
    <t>Иные платежи (пени, штрафы)</t>
  </si>
  <si>
    <t>сувенирная продукция - медали</t>
  </si>
  <si>
    <t>Поступление нефинансовых активов</t>
  </si>
  <si>
    <t>увеличение стоимости основных средств</t>
  </si>
  <si>
    <t>оборудование для проведения линеек</t>
  </si>
  <si>
    <t>водомеры, манометры, предохранительные устройства, люки</t>
  </si>
  <si>
    <t>приобретение и установка вытяжного зонта для пекарского шкафа</t>
  </si>
  <si>
    <t>оборудование для медицинских кабинетов</t>
  </si>
  <si>
    <t>контейнеры для мусора, канализационный люк, туба для хранения ламп</t>
  </si>
  <si>
    <t>приобретение стендов</t>
  </si>
  <si>
    <t>мультимедийное и компьютерное оборудование и т.д.</t>
  </si>
  <si>
    <t>учебники</t>
  </si>
  <si>
    <t>приобретение мольберта</t>
  </si>
  <si>
    <t xml:space="preserve">светильники/лампы </t>
  </si>
  <si>
    <t>приобретение пожарного шкафа, люка, ящиков дя огнетушителей</t>
  </si>
  <si>
    <t>сейф для ГИА</t>
  </si>
  <si>
    <t>ограждение территории</t>
  </si>
  <si>
    <t xml:space="preserve">вывеска </t>
  </si>
  <si>
    <t>печать</t>
  </si>
  <si>
    <t>оборудование для пищеблоков</t>
  </si>
  <si>
    <t>приобретение  бойлера</t>
  </si>
  <si>
    <t>приобретение теплосчетчика, электросчетчика</t>
  </si>
  <si>
    <t>приобретение металлоискателей</t>
  </si>
  <si>
    <t>приобретение затвора дискового для котельного оборудования</t>
  </si>
  <si>
    <t>увеличение стоимости материальных запасов</t>
  </si>
  <si>
    <t>Уголь</t>
  </si>
  <si>
    <t>Стройматериалы</t>
  </si>
  <si>
    <t>канцтовары</t>
  </si>
  <si>
    <t>мягкий инвентарь (казачья форма)</t>
  </si>
  <si>
    <t>моющие</t>
  </si>
  <si>
    <t>ГСМ для триммера</t>
  </si>
  <si>
    <t>приобретение картриджа</t>
  </si>
  <si>
    <t>прочие материальные запасы, в т.ч.:</t>
  </si>
  <si>
    <t>штамп</t>
  </si>
  <si>
    <t>приобретение комплектующих</t>
  </si>
  <si>
    <t>лампы аварийного освещения, кварцевые и т.д.</t>
  </si>
  <si>
    <t xml:space="preserve">приобретение инвентаря для медицинских кабинетов </t>
  </si>
  <si>
    <t xml:space="preserve">диэлектрические изделия, средства индивидуальной защиты </t>
  </si>
  <si>
    <t>противопожарные мероприятия (приобретение батареек на датчики, датчики АПС, знаков маршрута эвакуации, кабель-канала и т.д.)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</si>
  <si>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</si>
  <si>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сервисная поддержка АИС контенгент,(аттестация рабочих мест по СОШ 18 только)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</si>
  <si>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</si>
  <si>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Программное обеспечение  (антивирус,консультант, VipNet,Web)</t>
  </si>
  <si>
    <t>ЭЦП (ФРДО)</t>
  </si>
  <si>
    <t xml:space="preserve">ЭЦП </t>
  </si>
  <si>
    <t xml:space="preserve">Итого расходов </t>
  </si>
  <si>
    <t>без обучения</t>
  </si>
  <si>
    <t>обучение</t>
  </si>
  <si>
    <t>2020 местный</t>
  </si>
  <si>
    <t>кредиторская 2019</t>
  </si>
  <si>
    <t>испытание ограждения кровли здания</t>
  </si>
  <si>
    <t>поверка манометров, термометров и приборов учета тепла</t>
  </si>
  <si>
    <t>испытание электроинструмента</t>
  </si>
  <si>
    <t>технический паспорт</t>
  </si>
  <si>
    <t>испытание пожарных лестниц</t>
  </si>
  <si>
    <t xml:space="preserve">чистка канализационных люков, вентиляционных каналов,калориферов , вентиляция(дымоходы) </t>
  </si>
  <si>
    <t>2021 местный</t>
  </si>
  <si>
    <t xml:space="preserve">Распределение бюджета МБОУ сош № 1 имени Гриши Акулова МО г.Донецка на 2021 год </t>
  </si>
  <si>
    <t>Программное обеспечение  (продление Касперского)</t>
  </si>
  <si>
    <t>приобретение моечной ванны</t>
  </si>
  <si>
    <t>Дорожные знаки, трафарет</t>
  </si>
  <si>
    <t>Тех.обслуживание прибора АРМИС</t>
  </si>
  <si>
    <t>обследование на членистаногих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</si>
</sst>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000"/>
    <numFmt numFmtId="167" formatCode="#,##0.00000000"/>
  </numFmts>
  <fonts count="4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166" fontId="2" fillId="3" borderId="3" xfId="0" applyNumberFormat="1" applyFont="1" applyFill="1" applyBorder="1" applyAlignment="1">
      <alignment horizontal="right" vertical="center" wrapText="1"/>
    </xf>
    <xf numFmtId="165" fontId="1" fillId="2" borderId="4" xfId="0" applyNumberFormat="1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66" fontId="2" fillId="3" borderId="4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166" fontId="1" fillId="0" borderId="4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7" fontId="1" fillId="0" borderId="4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/>
    <xf numFmtId="0" fontId="1" fillId="0" borderId="1" xfId="0" applyFont="1" applyFill="1" applyBorder="1" applyAlignment="1"/>
    <xf numFmtId="0" fontId="2" fillId="2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6" fontId="2" fillId="5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6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6" fontId="2" fillId="6" borderId="4" xfId="0" applyNumberFormat="1" applyFont="1" applyFill="1" applyBorder="1" applyAlignment="1">
      <alignment horizontal="right" vertical="center" wrapText="1"/>
    </xf>
    <xf numFmtId="166" fontId="2" fillId="6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/>
    <xf numFmtId="49" fontId="1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center" vertical="center"/>
    </xf>
    <xf numFmtId="166" fontId="1" fillId="6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67" fontId="1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66" fontId="2" fillId="7" borderId="1" xfId="0" applyNumberFormat="1" applyFont="1" applyFill="1" applyBorder="1" applyAlignment="1">
      <alignment horizontal="right"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7" borderId="0" xfId="0" applyNumberFormat="1" applyFont="1" applyFill="1" applyAlignment="1">
      <alignment wrapText="1"/>
    </xf>
    <xf numFmtId="166" fontId="2" fillId="8" borderId="3" xfId="0" applyNumberFormat="1" applyFont="1" applyFill="1" applyBorder="1" applyAlignment="1">
      <alignment horizontal="right" vertical="center" wrapText="1"/>
    </xf>
    <xf numFmtId="166" fontId="2" fillId="8" borderId="1" xfId="0" applyNumberFormat="1" applyFont="1" applyFill="1" applyBorder="1" applyAlignment="1">
      <alignment horizontal="right" vertical="center" wrapText="1"/>
    </xf>
    <xf numFmtId="166" fontId="1" fillId="7" borderId="1" xfId="0" applyNumberFormat="1" applyFont="1" applyFill="1" applyBorder="1" applyAlignment="1">
      <alignment horizontal="right" vertical="center" wrapText="1"/>
    </xf>
    <xf numFmtId="167" fontId="1" fillId="7" borderId="1" xfId="0" applyNumberFormat="1" applyFont="1" applyFill="1" applyBorder="1" applyAlignment="1">
      <alignment horizontal="right" vertical="center" wrapText="1"/>
    </xf>
    <xf numFmtId="167" fontId="2" fillId="7" borderId="1" xfId="0" applyNumberFormat="1" applyFont="1" applyFill="1" applyBorder="1" applyAlignment="1">
      <alignment horizontal="right" vertical="center" wrapText="1"/>
    </xf>
    <xf numFmtId="166" fontId="2" fillId="8" borderId="4" xfId="0" applyNumberFormat="1" applyFont="1" applyFill="1" applyBorder="1" applyAlignment="1">
      <alignment horizontal="right" vertical="center" wrapText="1"/>
    </xf>
    <xf numFmtId="166" fontId="1" fillId="7" borderId="1" xfId="0" applyNumberFormat="1" applyFont="1" applyFill="1" applyBorder="1" applyAlignment="1">
      <alignment horizontal="right" wrapText="1"/>
    </xf>
    <xf numFmtId="166" fontId="2" fillId="9" borderId="1" xfId="0" applyNumberFormat="1" applyFont="1" applyFill="1" applyBorder="1" applyAlignment="1">
      <alignment horizontal="right" vertical="center" wrapText="1"/>
    </xf>
    <xf numFmtId="166" fontId="2" fillId="10" borderId="1" xfId="0" applyNumberFormat="1" applyFont="1" applyFill="1" applyBorder="1" applyAlignment="1">
      <alignment horizontal="right" vertical="center" wrapText="1"/>
    </xf>
    <xf numFmtId="166" fontId="2" fillId="10" borderId="4" xfId="0" applyNumberFormat="1" applyFont="1" applyFill="1" applyBorder="1" applyAlignment="1">
      <alignment horizontal="right" vertical="center" wrapText="1"/>
    </xf>
    <xf numFmtId="166" fontId="1" fillId="10" borderId="4" xfId="0" applyNumberFormat="1" applyFont="1" applyFill="1" applyBorder="1" applyAlignment="1">
      <alignment horizontal="right" vertical="center" wrapText="1"/>
    </xf>
    <xf numFmtId="167" fontId="1" fillId="7" borderId="0" xfId="0" applyNumberFormat="1" applyFont="1" applyFill="1" applyAlignment="1">
      <alignment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7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W167"/>
  <sheetViews>
    <sheetView tabSelected="1" view="pageBreakPreview" zoomScale="75" zoomScaleNormal="80" zoomScaleSheetLayoutView="75" workbookViewId="0">
      <pane xSplit="2" ySplit="4" topLeftCell="C28" activePane="bottomRight" state="frozen"/>
      <selection activeCell="Y22" sqref="Y22"/>
      <selection pane="topRight" activeCell="Y22" sqref="Y22"/>
      <selection pane="bottomLeft" activeCell="Y22" sqref="Y22"/>
      <selection pane="bottomRight" activeCell="V166" sqref="V166"/>
    </sheetView>
  </sheetViews>
  <sheetFormatPr defaultColWidth="8.85546875" defaultRowHeight="15" outlineLevelCol="1" x14ac:dyDescent="0.25"/>
  <cols>
    <col min="1" max="1" width="75.28515625" style="1" customWidth="1"/>
    <col min="2" max="2" width="7.140625" style="2" customWidth="1"/>
    <col min="3" max="3" width="18.28515625" style="3" customWidth="1"/>
    <col min="4" max="4" width="18.28515625" style="67" customWidth="1" outlineLevel="1"/>
    <col min="5" max="5" width="18.28515625" style="3" hidden="1" customWidth="1"/>
    <col min="6" max="10" width="18.28515625" style="3" hidden="1" customWidth="1" outlineLevel="1"/>
    <col min="11" max="12" width="18.28515625" style="3" hidden="1" customWidth="1"/>
    <col min="13" max="13" width="18.28515625" style="3" hidden="1" customWidth="1" outlineLevel="1"/>
    <col min="14" max="14" width="18.28515625" style="3" hidden="1" customWidth="1"/>
    <col min="15" max="16" width="18.28515625" style="3" hidden="1" customWidth="1" outlineLevel="1"/>
    <col min="17" max="18" width="18.28515625" style="3" hidden="1" customWidth="1"/>
    <col min="19" max="19" width="14.85546875" style="4" hidden="1" customWidth="1"/>
    <col min="20" max="20" width="10.42578125" style="5" hidden="1" customWidth="1"/>
    <col min="21" max="21" width="11.140625" style="5" hidden="1" customWidth="1"/>
    <col min="22" max="23" width="18.28515625" style="3" customWidth="1" outlineLevel="1"/>
    <col min="24" max="16384" width="8.85546875" style="5"/>
  </cols>
  <sheetData>
    <row r="1" spans="1:23" ht="34.5" customHeight="1" x14ac:dyDescent="0.25">
      <c r="A1" s="81" t="s">
        <v>162</v>
      </c>
      <c r="B1" s="81"/>
    </row>
    <row r="2" spans="1:23" ht="17.25" customHeight="1" x14ac:dyDescent="0.25">
      <c r="A2" s="6"/>
      <c r="B2" s="7"/>
    </row>
    <row r="3" spans="1:23" s="10" customFormat="1" ht="39.75" customHeight="1" x14ac:dyDescent="0.2">
      <c r="A3" s="82" t="s">
        <v>0</v>
      </c>
      <c r="B3" s="83" t="s">
        <v>1</v>
      </c>
      <c r="C3" s="84" t="s">
        <v>153</v>
      </c>
      <c r="D3" s="85" t="s">
        <v>161</v>
      </c>
      <c r="E3" s="86" t="s">
        <v>2</v>
      </c>
      <c r="F3" s="88"/>
      <c r="G3" s="88"/>
      <c r="H3" s="88"/>
      <c r="I3" s="88"/>
      <c r="J3" s="86"/>
      <c r="K3" s="86" t="s">
        <v>3</v>
      </c>
      <c r="L3" s="86"/>
      <c r="M3" s="86"/>
      <c r="N3" s="86" t="s">
        <v>4</v>
      </c>
      <c r="O3" s="86"/>
      <c r="P3" s="86"/>
      <c r="Q3" s="86" t="s">
        <v>5</v>
      </c>
      <c r="R3" s="86" t="s">
        <v>6</v>
      </c>
      <c r="S3" s="87" t="s">
        <v>7</v>
      </c>
      <c r="T3" s="91" t="s">
        <v>154</v>
      </c>
      <c r="U3" s="90" t="s">
        <v>8</v>
      </c>
      <c r="V3" s="80">
        <v>2022</v>
      </c>
      <c r="W3" s="80">
        <v>2023</v>
      </c>
    </row>
    <row r="4" spans="1:23" s="10" customFormat="1" ht="19.5" customHeight="1" x14ac:dyDescent="0.2">
      <c r="A4" s="82"/>
      <c r="B4" s="83"/>
      <c r="C4" s="84"/>
      <c r="D4" s="85"/>
      <c r="E4" s="86"/>
      <c r="F4" s="88"/>
      <c r="G4" s="88"/>
      <c r="H4" s="88"/>
      <c r="I4" s="88"/>
      <c r="J4" s="86"/>
      <c r="K4" s="86"/>
      <c r="L4" s="89"/>
      <c r="M4" s="86"/>
      <c r="N4" s="86"/>
      <c r="O4" s="86"/>
      <c r="P4" s="86"/>
      <c r="Q4" s="86"/>
      <c r="R4" s="86"/>
      <c r="S4" s="87"/>
      <c r="T4" s="91"/>
      <c r="U4" s="90"/>
      <c r="V4" s="80"/>
      <c r="W4" s="80"/>
    </row>
    <row r="5" spans="1:23" x14ac:dyDescent="0.25">
      <c r="A5" s="11" t="s">
        <v>9</v>
      </c>
      <c r="B5" s="8">
        <v>200</v>
      </c>
      <c r="C5" s="12">
        <f>C6+C18+C108+C105</f>
        <v>2434.8385399999997</v>
      </c>
      <c r="D5" s="68">
        <f>D6+D18+D108+D105</f>
        <v>2533.11</v>
      </c>
      <c r="E5" s="12">
        <f>E6+E18+E108+E105</f>
        <v>3142.5819999999999</v>
      </c>
      <c r="F5" s="12"/>
      <c r="G5" s="12">
        <f>G6+G18+G108+G105</f>
        <v>2546.0099999999998</v>
      </c>
      <c r="H5" s="12">
        <f>H6+H18+H108+H105</f>
        <v>2546.0099999999998</v>
      </c>
      <c r="I5" s="12">
        <f>I6+I18+I108+I105</f>
        <v>2546.0099999999998</v>
      </c>
      <c r="J5" s="12">
        <f>J6+J18+J108+J105</f>
        <v>2546.0099999999998</v>
      </c>
      <c r="K5" s="12">
        <f>K6+K18+K108+K105</f>
        <v>10179.021999999999</v>
      </c>
      <c r="L5" s="12"/>
      <c r="M5" s="12">
        <f t="shared" ref="M5:R5" si="0">M6+M18+M108+M105</f>
        <v>2546.0099999999998</v>
      </c>
      <c r="N5" s="12">
        <f t="shared" si="0"/>
        <v>3142.5819999999999</v>
      </c>
      <c r="O5" s="12">
        <f t="shared" si="0"/>
        <v>2546.0099999999998</v>
      </c>
      <c r="P5" s="12">
        <f t="shared" si="0"/>
        <v>2546.0099999999998</v>
      </c>
      <c r="Q5" s="12">
        <f t="shared" si="0"/>
        <v>3142.5819999999999</v>
      </c>
      <c r="R5" s="12">
        <f t="shared" si="0"/>
        <v>2546.0099999999998</v>
      </c>
      <c r="S5" s="13">
        <f t="shared" ref="S5:S16" si="1">Q5-R5</f>
        <v>596.57200000000012</v>
      </c>
      <c r="T5" s="14"/>
      <c r="U5" s="14"/>
      <c r="V5" s="12">
        <f>V6+V18+V108+V105</f>
        <v>1375.5500000000002</v>
      </c>
      <c r="W5" s="12">
        <f>W6+W18+W108+W105</f>
        <v>1178.57</v>
      </c>
    </row>
    <row r="6" spans="1:23" x14ac:dyDescent="0.25">
      <c r="A6" s="15" t="s">
        <v>10</v>
      </c>
      <c r="B6" s="9">
        <v>210</v>
      </c>
      <c r="C6" s="16">
        <f>C7+C8+C17</f>
        <v>786.4</v>
      </c>
      <c r="D6" s="69">
        <f>D7+D8+D17</f>
        <v>787.40000000000009</v>
      </c>
      <c r="E6" s="17">
        <f>E7+E8+E17</f>
        <v>786.9</v>
      </c>
      <c r="F6" s="17"/>
      <c r="G6" s="17">
        <f>G7+G8+G17</f>
        <v>786.9</v>
      </c>
      <c r="H6" s="17">
        <f>H7+H8+H17</f>
        <v>786.9</v>
      </c>
      <c r="I6" s="17">
        <f>I7+I8+I17</f>
        <v>786.9</v>
      </c>
      <c r="J6" s="17">
        <f>J7+J8+J17</f>
        <v>786.9</v>
      </c>
      <c r="K6" s="17">
        <f>K7+K8+K17</f>
        <v>786.9</v>
      </c>
      <c r="L6" s="17"/>
      <c r="M6" s="17">
        <f t="shared" ref="M6:R6" si="2">M7+M8+M17</f>
        <v>786.9</v>
      </c>
      <c r="N6" s="17">
        <f t="shared" si="2"/>
        <v>786.9</v>
      </c>
      <c r="O6" s="17">
        <f t="shared" si="2"/>
        <v>786.9</v>
      </c>
      <c r="P6" s="17">
        <f t="shared" si="2"/>
        <v>786.9</v>
      </c>
      <c r="Q6" s="17">
        <f t="shared" si="2"/>
        <v>786.9</v>
      </c>
      <c r="R6" s="17">
        <f t="shared" si="2"/>
        <v>786.9</v>
      </c>
      <c r="S6" s="13">
        <f t="shared" si="1"/>
        <v>0</v>
      </c>
      <c r="T6" s="14"/>
      <c r="U6" s="14"/>
      <c r="V6" s="17">
        <f>V7+V8+V17</f>
        <v>509.6</v>
      </c>
      <c r="W6" s="17">
        <f>W7+W8+W17</f>
        <v>448.4</v>
      </c>
    </row>
    <row r="7" spans="1:23" x14ac:dyDescent="0.25">
      <c r="A7" s="18" t="s">
        <v>11</v>
      </c>
      <c r="B7" s="9">
        <v>211</v>
      </c>
      <c r="C7" s="19">
        <v>604</v>
      </c>
      <c r="D7" s="63">
        <v>604.70000000000005</v>
      </c>
      <c r="E7" s="63">
        <v>604.4</v>
      </c>
      <c r="F7" s="63">
        <v>604.4</v>
      </c>
      <c r="G7" s="63">
        <v>604.4</v>
      </c>
      <c r="H7" s="63">
        <v>604.4</v>
      </c>
      <c r="I7" s="63">
        <v>604.4</v>
      </c>
      <c r="J7" s="63">
        <v>604.4</v>
      </c>
      <c r="K7" s="63">
        <v>604.4</v>
      </c>
      <c r="L7" s="63">
        <v>604.4</v>
      </c>
      <c r="M7" s="63">
        <v>604.4</v>
      </c>
      <c r="N7" s="63">
        <v>604.4</v>
      </c>
      <c r="O7" s="63">
        <v>604.4</v>
      </c>
      <c r="P7" s="63">
        <v>604.4</v>
      </c>
      <c r="Q7" s="63">
        <v>604.4</v>
      </c>
      <c r="R7" s="63">
        <v>604.4</v>
      </c>
      <c r="S7" s="63">
        <v>604.4</v>
      </c>
      <c r="T7" s="63">
        <v>604.4</v>
      </c>
      <c r="U7" s="63">
        <v>604.4</v>
      </c>
      <c r="V7" s="63">
        <v>391.3</v>
      </c>
      <c r="W7" s="63">
        <v>344.3</v>
      </c>
    </row>
    <row r="8" spans="1:23" hidden="1" x14ac:dyDescent="0.25">
      <c r="A8" s="18" t="s">
        <v>12</v>
      </c>
      <c r="B8" s="9">
        <v>212</v>
      </c>
      <c r="C8" s="19">
        <f>SUM(C9:C16)</f>
        <v>0</v>
      </c>
      <c r="D8" s="63"/>
      <c r="E8" s="17">
        <f t="shared" ref="E8:E16" si="3">SUM(C8:D8)</f>
        <v>0</v>
      </c>
      <c r="F8" s="20"/>
      <c r="G8" s="20"/>
      <c r="H8" s="20"/>
      <c r="I8" s="20"/>
      <c r="J8" s="20"/>
      <c r="K8" s="17">
        <f t="shared" ref="K8:K27" si="4">SUM(E8:J8)</f>
        <v>0</v>
      </c>
      <c r="L8" s="17"/>
      <c r="M8" s="21"/>
      <c r="N8" s="17">
        <f t="shared" ref="N8:N16" si="5">SUM(K8:M8)</f>
        <v>0</v>
      </c>
      <c r="O8" s="21"/>
      <c r="P8" s="21"/>
      <c r="Q8" s="17">
        <f t="shared" ref="Q8:Q16" si="6">SUM(N8:P8)</f>
        <v>0</v>
      </c>
      <c r="R8" s="20"/>
      <c r="S8" s="13">
        <f t="shared" si="1"/>
        <v>0</v>
      </c>
      <c r="T8" s="14"/>
      <c r="U8" s="14"/>
      <c r="V8" s="19">
        <f>SUM(V9:V16)</f>
        <v>0</v>
      </c>
      <c r="W8" s="19">
        <f>SUM(W9:W16)</f>
        <v>0</v>
      </c>
    </row>
    <row r="9" spans="1:23" hidden="1" x14ac:dyDescent="0.25">
      <c r="A9" s="22" t="s">
        <v>13</v>
      </c>
      <c r="B9" s="9"/>
      <c r="C9" s="23"/>
      <c r="D9" s="70"/>
      <c r="E9" s="17">
        <f t="shared" si="3"/>
        <v>0</v>
      </c>
      <c r="F9" s="24"/>
      <c r="G9" s="24"/>
      <c r="H9" s="24"/>
      <c r="I9" s="24"/>
      <c r="J9" s="24"/>
      <c r="K9" s="17">
        <f t="shared" si="4"/>
        <v>0</v>
      </c>
      <c r="L9" s="17"/>
      <c r="M9" s="24"/>
      <c r="N9" s="17">
        <f t="shared" si="5"/>
        <v>0</v>
      </c>
      <c r="O9" s="24"/>
      <c r="P9" s="24"/>
      <c r="Q9" s="17">
        <f t="shared" si="6"/>
        <v>0</v>
      </c>
      <c r="R9" s="24"/>
      <c r="S9" s="13">
        <f t="shared" si="1"/>
        <v>0</v>
      </c>
      <c r="T9" s="14"/>
      <c r="U9" s="14"/>
      <c r="V9" s="24"/>
      <c r="W9" s="24"/>
    </row>
    <row r="10" spans="1:23" hidden="1" x14ac:dyDescent="0.25">
      <c r="A10" s="22" t="s">
        <v>14</v>
      </c>
      <c r="B10" s="9"/>
      <c r="C10" s="23"/>
      <c r="D10" s="70"/>
      <c r="E10" s="17">
        <f t="shared" si="3"/>
        <v>0</v>
      </c>
      <c r="F10" s="24"/>
      <c r="G10" s="24"/>
      <c r="H10" s="24"/>
      <c r="I10" s="24"/>
      <c r="J10" s="24"/>
      <c r="K10" s="17">
        <f t="shared" si="4"/>
        <v>0</v>
      </c>
      <c r="L10" s="17"/>
      <c r="M10" s="24"/>
      <c r="N10" s="17">
        <f t="shared" si="5"/>
        <v>0</v>
      </c>
      <c r="O10" s="24"/>
      <c r="P10" s="24"/>
      <c r="Q10" s="17">
        <f t="shared" si="6"/>
        <v>0</v>
      </c>
      <c r="R10" s="24"/>
      <c r="S10" s="13">
        <f t="shared" si="1"/>
        <v>0</v>
      </c>
      <c r="T10" s="14"/>
      <c r="U10" s="14"/>
      <c r="V10" s="24"/>
      <c r="W10" s="24"/>
    </row>
    <row r="11" spans="1:23" hidden="1" x14ac:dyDescent="0.25">
      <c r="A11" s="22" t="s">
        <v>15</v>
      </c>
      <c r="B11" s="9"/>
      <c r="C11" s="23"/>
      <c r="D11" s="70"/>
      <c r="E11" s="17">
        <f t="shared" si="3"/>
        <v>0</v>
      </c>
      <c r="F11" s="24"/>
      <c r="G11" s="24"/>
      <c r="H11" s="24"/>
      <c r="I11" s="24"/>
      <c r="J11" s="24"/>
      <c r="K11" s="17">
        <f t="shared" si="4"/>
        <v>0</v>
      </c>
      <c r="L11" s="17"/>
      <c r="M11" s="24"/>
      <c r="N11" s="17">
        <f t="shared" si="5"/>
        <v>0</v>
      </c>
      <c r="O11" s="24"/>
      <c r="P11" s="24"/>
      <c r="Q11" s="17">
        <f t="shared" si="6"/>
        <v>0</v>
      </c>
      <c r="R11" s="24"/>
      <c r="S11" s="13">
        <f t="shared" si="1"/>
        <v>0</v>
      </c>
      <c r="T11" s="14"/>
      <c r="U11" s="14"/>
      <c r="V11" s="24"/>
      <c r="W11" s="24"/>
    </row>
    <row r="12" spans="1:23" hidden="1" x14ac:dyDescent="0.25">
      <c r="A12" s="22" t="s">
        <v>16</v>
      </c>
      <c r="B12" s="9"/>
      <c r="C12" s="23"/>
      <c r="D12" s="70"/>
      <c r="E12" s="17">
        <f t="shared" si="3"/>
        <v>0</v>
      </c>
      <c r="F12" s="24"/>
      <c r="G12" s="24"/>
      <c r="H12" s="24"/>
      <c r="I12" s="24"/>
      <c r="J12" s="24"/>
      <c r="K12" s="17">
        <f t="shared" si="4"/>
        <v>0</v>
      </c>
      <c r="L12" s="17"/>
      <c r="M12" s="24"/>
      <c r="N12" s="17">
        <f t="shared" si="5"/>
        <v>0</v>
      </c>
      <c r="O12" s="24"/>
      <c r="P12" s="24"/>
      <c r="Q12" s="17">
        <f t="shared" si="6"/>
        <v>0</v>
      </c>
      <c r="R12" s="24"/>
      <c r="S12" s="13">
        <f t="shared" si="1"/>
        <v>0</v>
      </c>
      <c r="T12" s="14"/>
      <c r="U12" s="14"/>
      <c r="V12" s="24"/>
      <c r="W12" s="24"/>
    </row>
    <row r="13" spans="1:23" hidden="1" x14ac:dyDescent="0.25">
      <c r="A13" s="22" t="s">
        <v>17</v>
      </c>
      <c r="B13" s="9"/>
      <c r="C13" s="23"/>
      <c r="D13" s="70"/>
      <c r="E13" s="17">
        <f t="shared" si="3"/>
        <v>0</v>
      </c>
      <c r="F13" s="24"/>
      <c r="G13" s="24"/>
      <c r="H13" s="24"/>
      <c r="I13" s="24"/>
      <c r="J13" s="24"/>
      <c r="K13" s="17">
        <f t="shared" si="4"/>
        <v>0</v>
      </c>
      <c r="L13" s="17"/>
      <c r="M13" s="24"/>
      <c r="N13" s="17">
        <f t="shared" si="5"/>
        <v>0</v>
      </c>
      <c r="O13" s="24"/>
      <c r="P13" s="24"/>
      <c r="Q13" s="17">
        <f t="shared" si="6"/>
        <v>0</v>
      </c>
      <c r="R13" s="24"/>
      <c r="S13" s="13">
        <f t="shared" si="1"/>
        <v>0</v>
      </c>
      <c r="T13" s="14"/>
      <c r="U13" s="14"/>
      <c r="V13" s="24"/>
      <c r="W13" s="24"/>
    </row>
    <row r="14" spans="1:23" hidden="1" x14ac:dyDescent="0.25">
      <c r="A14" s="25"/>
      <c r="B14" s="9"/>
      <c r="C14" s="23"/>
      <c r="D14" s="70"/>
      <c r="E14" s="17">
        <f t="shared" si="3"/>
        <v>0</v>
      </c>
      <c r="F14" s="24"/>
      <c r="G14" s="24"/>
      <c r="H14" s="24"/>
      <c r="I14" s="24"/>
      <c r="J14" s="24"/>
      <c r="K14" s="17">
        <f t="shared" si="4"/>
        <v>0</v>
      </c>
      <c r="L14" s="17"/>
      <c r="M14" s="24"/>
      <c r="N14" s="17">
        <f t="shared" si="5"/>
        <v>0</v>
      </c>
      <c r="O14" s="24"/>
      <c r="P14" s="24"/>
      <c r="Q14" s="17">
        <f t="shared" si="6"/>
        <v>0</v>
      </c>
      <c r="R14" s="24"/>
      <c r="S14" s="13">
        <f t="shared" si="1"/>
        <v>0</v>
      </c>
      <c r="T14" s="14"/>
      <c r="U14" s="14"/>
      <c r="V14" s="24"/>
      <c r="W14" s="24"/>
    </row>
    <row r="15" spans="1:23" hidden="1" x14ac:dyDescent="0.25">
      <c r="A15" s="22" t="s">
        <v>19</v>
      </c>
      <c r="B15" s="9"/>
      <c r="C15" s="23"/>
      <c r="D15" s="70"/>
      <c r="E15" s="17">
        <f t="shared" si="3"/>
        <v>0</v>
      </c>
      <c r="F15" s="24"/>
      <c r="G15" s="24"/>
      <c r="H15" s="24"/>
      <c r="I15" s="24"/>
      <c r="J15" s="24"/>
      <c r="K15" s="17">
        <f t="shared" si="4"/>
        <v>0</v>
      </c>
      <c r="L15" s="17"/>
      <c r="M15" s="24"/>
      <c r="N15" s="17">
        <f t="shared" si="5"/>
        <v>0</v>
      </c>
      <c r="O15" s="24"/>
      <c r="P15" s="24"/>
      <c r="Q15" s="17">
        <f t="shared" si="6"/>
        <v>0</v>
      </c>
      <c r="R15" s="24"/>
      <c r="S15" s="13">
        <f t="shared" si="1"/>
        <v>0</v>
      </c>
      <c r="T15" s="14"/>
      <c r="U15" s="14"/>
      <c r="V15" s="24"/>
      <c r="W15" s="24"/>
    </row>
    <row r="16" spans="1:23" hidden="1" x14ac:dyDescent="0.25">
      <c r="A16" s="22" t="s">
        <v>20</v>
      </c>
      <c r="B16" s="9"/>
      <c r="C16" s="26"/>
      <c r="D16" s="71"/>
      <c r="E16" s="17">
        <f t="shared" si="3"/>
        <v>0</v>
      </c>
      <c r="F16" s="27"/>
      <c r="G16" s="27"/>
      <c r="H16" s="27"/>
      <c r="I16" s="27"/>
      <c r="J16" s="27"/>
      <c r="K16" s="17">
        <f t="shared" si="4"/>
        <v>0</v>
      </c>
      <c r="L16" s="17"/>
      <c r="M16" s="27"/>
      <c r="N16" s="17">
        <f t="shared" si="5"/>
        <v>0</v>
      </c>
      <c r="O16" s="27"/>
      <c r="P16" s="27"/>
      <c r="Q16" s="17">
        <f t="shared" si="6"/>
        <v>0</v>
      </c>
      <c r="R16" s="27"/>
      <c r="S16" s="13">
        <f t="shared" si="1"/>
        <v>0</v>
      </c>
      <c r="T16" s="14"/>
      <c r="U16" s="14"/>
      <c r="V16" s="27"/>
      <c r="W16" s="27"/>
    </row>
    <row r="17" spans="1:23" x14ac:dyDescent="0.25">
      <c r="A17" s="15" t="s">
        <v>21</v>
      </c>
      <c r="B17" s="9">
        <v>213</v>
      </c>
      <c r="C17" s="28">
        <v>182.4</v>
      </c>
      <c r="D17" s="72">
        <v>182.7</v>
      </c>
      <c r="E17" s="72">
        <v>182.5</v>
      </c>
      <c r="F17" s="72">
        <v>182.5</v>
      </c>
      <c r="G17" s="72">
        <v>182.5</v>
      </c>
      <c r="H17" s="72">
        <v>182.5</v>
      </c>
      <c r="I17" s="72">
        <v>182.5</v>
      </c>
      <c r="J17" s="72">
        <v>182.5</v>
      </c>
      <c r="K17" s="72">
        <v>182.5</v>
      </c>
      <c r="L17" s="72">
        <v>182.5</v>
      </c>
      <c r="M17" s="72">
        <v>182.5</v>
      </c>
      <c r="N17" s="72">
        <v>182.5</v>
      </c>
      <c r="O17" s="72">
        <v>182.5</v>
      </c>
      <c r="P17" s="72">
        <v>182.5</v>
      </c>
      <c r="Q17" s="72">
        <v>182.5</v>
      </c>
      <c r="R17" s="72">
        <v>182.5</v>
      </c>
      <c r="S17" s="72">
        <v>182.5</v>
      </c>
      <c r="T17" s="72">
        <v>182.5</v>
      </c>
      <c r="U17" s="72">
        <v>182.5</v>
      </c>
      <c r="V17" s="63">
        <v>118.3</v>
      </c>
      <c r="W17" s="63">
        <v>104.1</v>
      </c>
    </row>
    <row r="18" spans="1:23" x14ac:dyDescent="0.25">
      <c r="A18" s="15" t="s">
        <v>22</v>
      </c>
      <c r="B18" s="9">
        <v>220</v>
      </c>
      <c r="C18" s="16">
        <f>C19+C25+C28+C38+C40+C70+C101+C103</f>
        <v>1460.9365399999999</v>
      </c>
      <c r="D18" s="73">
        <f>D19+D25+D28+D38+D40+D70+D101+D103</f>
        <v>1567.5250000000003</v>
      </c>
      <c r="E18" s="16">
        <f>E19+E25+E28+E38+E40+E70+E101+E103</f>
        <v>1989.9949999999999</v>
      </c>
      <c r="F18" s="16"/>
      <c r="G18" s="16">
        <f>G19+G25+G28+G38+G40+G70+G101+G103</f>
        <v>1759.11</v>
      </c>
      <c r="H18" s="16">
        <f>H19+H25+H28+H38+H40+H70+H101+H103</f>
        <v>1759.11</v>
      </c>
      <c r="I18" s="16">
        <f>I19+I25+I28+I38+I40+I70+I101+I103</f>
        <v>1759.11</v>
      </c>
      <c r="J18" s="16">
        <f>J19+J25+J28+J38+J40+J70+J101+J103</f>
        <v>1759.11</v>
      </c>
      <c r="K18" s="17">
        <f t="shared" si="4"/>
        <v>9026.4349999999995</v>
      </c>
      <c r="L18" s="16"/>
      <c r="M18" s="16">
        <f t="shared" ref="M18:R18" si="7">M19+M25+M28+M38+M40+M70+M101+M103</f>
        <v>1759.11</v>
      </c>
      <c r="N18" s="16">
        <f t="shared" si="7"/>
        <v>1989.9949999999999</v>
      </c>
      <c r="O18" s="16">
        <f t="shared" si="7"/>
        <v>1759.11</v>
      </c>
      <c r="P18" s="16">
        <f t="shared" si="7"/>
        <v>1759.11</v>
      </c>
      <c r="Q18" s="16">
        <f t="shared" si="7"/>
        <v>1989.9949999999999</v>
      </c>
      <c r="R18" s="16">
        <f t="shared" si="7"/>
        <v>1759.11</v>
      </c>
      <c r="S18" s="16">
        <f>S19+S25+S28+S38+S40+S70+S101</f>
        <v>1989.9949999999999</v>
      </c>
      <c r="T18" s="14"/>
      <c r="U18" s="14"/>
      <c r="V18" s="16">
        <f>V19+V25+V28+V38+V40+V70+V101+V103</f>
        <v>687.7650000000001</v>
      </c>
      <c r="W18" s="16">
        <f>W19+W25+W28+W38+W40+W70+W101+W103</f>
        <v>551.98500000000001</v>
      </c>
    </row>
    <row r="19" spans="1:23" x14ac:dyDescent="0.25">
      <c r="A19" s="15" t="s">
        <v>23</v>
      </c>
      <c r="B19" s="9">
        <v>221</v>
      </c>
      <c r="C19" s="16">
        <f>SUM(C20:C24)</f>
        <v>0</v>
      </c>
      <c r="D19" s="69">
        <f>SUM(D20:D24)</f>
        <v>0</v>
      </c>
      <c r="E19" s="17">
        <f>SUM(E20:E24)</f>
        <v>0</v>
      </c>
      <c r="F19" s="17"/>
      <c r="G19" s="17">
        <f>SUM(G20:G24)</f>
        <v>0</v>
      </c>
      <c r="H19" s="17">
        <f>SUM(H20:H24)</f>
        <v>0</v>
      </c>
      <c r="I19" s="17">
        <f>SUM(I20:I24)</f>
        <v>0</v>
      </c>
      <c r="J19" s="17">
        <f>SUM(J20:J24)</f>
        <v>0</v>
      </c>
      <c r="K19" s="17">
        <f t="shared" si="4"/>
        <v>0</v>
      </c>
      <c r="L19" s="17"/>
      <c r="M19" s="17">
        <f t="shared" ref="M19:R19" si="8">SUM(M20:M24)</f>
        <v>0</v>
      </c>
      <c r="N19" s="17">
        <f t="shared" si="8"/>
        <v>0</v>
      </c>
      <c r="O19" s="17">
        <f t="shared" si="8"/>
        <v>0</v>
      </c>
      <c r="P19" s="17">
        <f t="shared" si="8"/>
        <v>0</v>
      </c>
      <c r="Q19" s="17">
        <f t="shared" si="8"/>
        <v>0</v>
      </c>
      <c r="R19" s="17">
        <f t="shared" si="8"/>
        <v>0</v>
      </c>
      <c r="S19" s="13">
        <f t="shared" ref="S19:S27" si="9">Q19-R19</f>
        <v>0</v>
      </c>
      <c r="T19" s="14"/>
      <c r="U19" s="14"/>
      <c r="V19" s="17">
        <f>SUM(V20:V24)</f>
        <v>0</v>
      </c>
      <c r="W19" s="17">
        <f>SUM(W20:W24)</f>
        <v>0</v>
      </c>
    </row>
    <row r="20" spans="1:23" x14ac:dyDescent="0.25">
      <c r="A20" s="25" t="s">
        <v>24</v>
      </c>
      <c r="B20" s="9"/>
      <c r="C20" s="23"/>
      <c r="D20" s="70"/>
      <c r="E20" s="17">
        <f>SUM(C20:D20)</f>
        <v>0</v>
      </c>
      <c r="F20" s="24"/>
      <c r="G20" s="24"/>
      <c r="H20" s="24"/>
      <c r="I20" s="24"/>
      <c r="J20" s="24"/>
      <c r="K20" s="17">
        <f t="shared" si="4"/>
        <v>0</v>
      </c>
      <c r="L20" s="17"/>
      <c r="M20" s="24"/>
      <c r="N20" s="17">
        <f>SUM(K20:M20)</f>
        <v>0</v>
      </c>
      <c r="O20" s="24"/>
      <c r="P20" s="24"/>
      <c r="Q20" s="17">
        <f>SUM(N20:P20)</f>
        <v>0</v>
      </c>
      <c r="R20" s="24"/>
      <c r="S20" s="13">
        <f t="shared" si="9"/>
        <v>0</v>
      </c>
      <c r="T20" s="14"/>
      <c r="U20" s="14"/>
      <c r="V20" s="24"/>
      <c r="W20" s="24"/>
    </row>
    <row r="21" spans="1:23" x14ac:dyDescent="0.25">
      <c r="A21" s="25" t="s">
        <v>25</v>
      </c>
      <c r="B21" s="9"/>
      <c r="C21" s="23"/>
      <c r="D21" s="70"/>
      <c r="E21" s="17">
        <f>SUM(C21:D21)</f>
        <v>0</v>
      </c>
      <c r="F21" s="24"/>
      <c r="G21" s="24"/>
      <c r="H21" s="24"/>
      <c r="I21" s="24"/>
      <c r="J21" s="24"/>
      <c r="K21" s="17">
        <f t="shared" si="4"/>
        <v>0</v>
      </c>
      <c r="L21" s="17"/>
      <c r="M21" s="24"/>
      <c r="N21" s="17">
        <f>SUM(K21:M21)</f>
        <v>0</v>
      </c>
      <c r="O21" s="24"/>
      <c r="P21" s="24"/>
      <c r="Q21" s="17">
        <f>SUM(N21:P21)</f>
        <v>0</v>
      </c>
      <c r="R21" s="24"/>
      <c r="S21" s="13">
        <f t="shared" si="9"/>
        <v>0</v>
      </c>
      <c r="T21" s="14"/>
      <c r="U21" s="14"/>
      <c r="V21" s="24"/>
      <c r="W21" s="24"/>
    </row>
    <row r="22" spans="1:23" x14ac:dyDescent="0.25">
      <c r="A22" s="25" t="s">
        <v>23</v>
      </c>
      <c r="B22" s="9"/>
      <c r="C22" s="23"/>
      <c r="D22" s="70"/>
      <c r="E22" s="17">
        <f>SUM(C22:D22)</f>
        <v>0</v>
      </c>
      <c r="F22" s="24"/>
      <c r="G22" s="24"/>
      <c r="H22" s="24"/>
      <c r="I22" s="24"/>
      <c r="J22" s="24"/>
      <c r="K22" s="17">
        <f t="shared" si="4"/>
        <v>0</v>
      </c>
      <c r="L22" s="17"/>
      <c r="M22" s="24"/>
      <c r="N22" s="17">
        <f>SUM(K22:M22)</f>
        <v>0</v>
      </c>
      <c r="O22" s="24"/>
      <c r="P22" s="24"/>
      <c r="Q22" s="17">
        <f>SUM(N22:P22)</f>
        <v>0</v>
      </c>
      <c r="R22" s="24"/>
      <c r="S22" s="13">
        <f t="shared" si="9"/>
        <v>0</v>
      </c>
      <c r="T22" s="14"/>
      <c r="U22" s="14"/>
      <c r="V22" s="24"/>
      <c r="W22" s="24"/>
    </row>
    <row r="23" spans="1:23" x14ac:dyDescent="0.25">
      <c r="A23" s="25" t="s">
        <v>26</v>
      </c>
      <c r="B23" s="9"/>
      <c r="C23" s="23"/>
      <c r="D23" s="70"/>
      <c r="E23" s="17">
        <f>SUM(C23:D23)</f>
        <v>0</v>
      </c>
      <c r="F23" s="24"/>
      <c r="G23" s="24"/>
      <c r="H23" s="24"/>
      <c r="I23" s="24"/>
      <c r="J23" s="24"/>
      <c r="K23" s="17">
        <f t="shared" si="4"/>
        <v>0</v>
      </c>
      <c r="L23" s="17"/>
      <c r="M23" s="24"/>
      <c r="N23" s="17">
        <f>SUM(K23:M23)</f>
        <v>0</v>
      </c>
      <c r="O23" s="24"/>
      <c r="P23" s="24"/>
      <c r="Q23" s="17">
        <f>SUM(N23:P23)</f>
        <v>0</v>
      </c>
      <c r="R23" s="24"/>
      <c r="S23" s="13">
        <f t="shared" si="9"/>
        <v>0</v>
      </c>
      <c r="T23" s="14"/>
      <c r="U23" s="14"/>
      <c r="V23" s="24"/>
      <c r="W23" s="24"/>
    </row>
    <row r="24" spans="1:23" x14ac:dyDescent="0.25">
      <c r="A24" s="25" t="s">
        <v>27</v>
      </c>
      <c r="B24" s="9"/>
      <c r="C24" s="23"/>
      <c r="D24" s="70"/>
      <c r="E24" s="17">
        <f>SUM(C24:D24)</f>
        <v>0</v>
      </c>
      <c r="F24" s="24"/>
      <c r="G24" s="24"/>
      <c r="H24" s="24"/>
      <c r="I24" s="24"/>
      <c r="J24" s="24"/>
      <c r="K24" s="17">
        <f t="shared" si="4"/>
        <v>0</v>
      </c>
      <c r="L24" s="17"/>
      <c r="M24" s="24"/>
      <c r="N24" s="17">
        <f>SUM(K24:M24)</f>
        <v>0</v>
      </c>
      <c r="O24" s="24"/>
      <c r="P24" s="24"/>
      <c r="Q24" s="17">
        <f>SUM(N24:P24)</f>
        <v>0</v>
      </c>
      <c r="R24" s="24"/>
      <c r="S24" s="13">
        <f t="shared" si="9"/>
        <v>0</v>
      </c>
      <c r="T24" s="14"/>
      <c r="U24" s="14"/>
      <c r="V24" s="24"/>
      <c r="W24" s="24"/>
    </row>
    <row r="25" spans="1:23" x14ac:dyDescent="0.25">
      <c r="A25" s="15" t="s">
        <v>28</v>
      </c>
      <c r="B25" s="9">
        <v>222</v>
      </c>
      <c r="C25" s="16">
        <f>C26+C27</f>
        <v>0</v>
      </c>
      <c r="D25" s="69">
        <f>D26+D27</f>
        <v>0</v>
      </c>
      <c r="E25" s="17">
        <f>E26+E27</f>
        <v>0</v>
      </c>
      <c r="F25" s="17"/>
      <c r="G25" s="17">
        <f>G26+G27</f>
        <v>0</v>
      </c>
      <c r="H25" s="17">
        <f>H26+H27</f>
        <v>0</v>
      </c>
      <c r="I25" s="17">
        <f>I26+I27</f>
        <v>0</v>
      </c>
      <c r="J25" s="17">
        <f>J26+J27</f>
        <v>0</v>
      </c>
      <c r="K25" s="17">
        <f t="shared" si="4"/>
        <v>0</v>
      </c>
      <c r="L25" s="17"/>
      <c r="M25" s="17">
        <f t="shared" ref="M25:R25" si="10">M26+M27</f>
        <v>0</v>
      </c>
      <c r="N25" s="17">
        <f t="shared" si="10"/>
        <v>0</v>
      </c>
      <c r="O25" s="17">
        <f t="shared" si="10"/>
        <v>0</v>
      </c>
      <c r="P25" s="17">
        <f t="shared" si="10"/>
        <v>0</v>
      </c>
      <c r="Q25" s="17">
        <f t="shared" si="10"/>
        <v>0</v>
      </c>
      <c r="R25" s="17">
        <f t="shared" si="10"/>
        <v>0</v>
      </c>
      <c r="S25" s="13">
        <f>Q25-R25</f>
        <v>0</v>
      </c>
      <c r="T25" s="14"/>
      <c r="U25" s="14"/>
      <c r="V25" s="17">
        <f>V26+V27</f>
        <v>0</v>
      </c>
      <c r="W25" s="17">
        <f>W26+W27</f>
        <v>0</v>
      </c>
    </row>
    <row r="26" spans="1:23" x14ac:dyDescent="0.25">
      <c r="A26" s="29" t="s">
        <v>29</v>
      </c>
      <c r="B26" s="30"/>
      <c r="C26" s="19"/>
      <c r="D26" s="63"/>
      <c r="E26" s="17">
        <f>SUM(C26:D26)</f>
        <v>0</v>
      </c>
      <c r="F26" s="20"/>
      <c r="G26" s="20"/>
      <c r="H26" s="20"/>
      <c r="I26" s="20"/>
      <c r="J26" s="20"/>
      <c r="K26" s="17">
        <f t="shared" si="4"/>
        <v>0</v>
      </c>
      <c r="L26" s="17"/>
      <c r="M26" s="20"/>
      <c r="N26" s="17">
        <f>SUM(K26:M26)</f>
        <v>0</v>
      </c>
      <c r="O26" s="20"/>
      <c r="P26" s="20"/>
      <c r="Q26" s="17">
        <f>SUM(N26:P26)</f>
        <v>0</v>
      </c>
      <c r="R26" s="20"/>
      <c r="S26" s="13">
        <f t="shared" si="9"/>
        <v>0</v>
      </c>
      <c r="T26" s="14"/>
      <c r="U26" s="14"/>
      <c r="V26" s="20"/>
      <c r="W26" s="20"/>
    </row>
    <row r="27" spans="1:23" x14ac:dyDescent="0.25">
      <c r="A27" s="25" t="s">
        <v>30</v>
      </c>
      <c r="B27" s="9"/>
      <c r="C27" s="19"/>
      <c r="D27" s="63"/>
      <c r="E27" s="17">
        <f>SUM(C27:D27)</f>
        <v>0</v>
      </c>
      <c r="F27" s="20"/>
      <c r="G27" s="20"/>
      <c r="H27" s="20"/>
      <c r="I27" s="20"/>
      <c r="J27" s="20"/>
      <c r="K27" s="17">
        <f t="shared" si="4"/>
        <v>0</v>
      </c>
      <c r="L27" s="17"/>
      <c r="M27" s="20"/>
      <c r="N27" s="17">
        <f>SUM(K27:M27)</f>
        <v>0</v>
      </c>
      <c r="O27" s="20"/>
      <c r="P27" s="20"/>
      <c r="Q27" s="17">
        <f>SUM(N27:P27)</f>
        <v>0</v>
      </c>
      <c r="R27" s="20"/>
      <c r="S27" s="13">
        <f t="shared" si="9"/>
        <v>0</v>
      </c>
      <c r="T27" s="14"/>
      <c r="U27" s="14"/>
      <c r="V27" s="20"/>
      <c r="W27" s="20"/>
    </row>
    <row r="28" spans="1:23" x14ac:dyDescent="0.25">
      <c r="A28" s="15" t="s">
        <v>31</v>
      </c>
      <c r="B28" s="9">
        <v>223</v>
      </c>
      <c r="C28" s="19">
        <f>C30+C31+C32+C33+C34+C35+C36+C37</f>
        <v>1364.07654</v>
      </c>
      <c r="D28" s="64">
        <f>D30+D31+D32+D33+D34+D35+D36+D37</f>
        <v>1433.5000000000002</v>
      </c>
      <c r="E28" s="64">
        <f t="shared" ref="E28:W28" si="11">E30+E31+E32+E33+E34+E35+E36+E37</f>
        <v>1759.11</v>
      </c>
      <c r="F28" s="64">
        <f t="shared" si="11"/>
        <v>1759.11</v>
      </c>
      <c r="G28" s="64">
        <f t="shared" si="11"/>
        <v>1759.11</v>
      </c>
      <c r="H28" s="64">
        <f t="shared" si="11"/>
        <v>1759.11</v>
      </c>
      <c r="I28" s="64">
        <f t="shared" si="11"/>
        <v>1759.11</v>
      </c>
      <c r="J28" s="64">
        <f t="shared" si="11"/>
        <v>1759.11</v>
      </c>
      <c r="K28" s="64">
        <f t="shared" si="11"/>
        <v>1759.11</v>
      </c>
      <c r="L28" s="64">
        <f t="shared" si="11"/>
        <v>1759.11</v>
      </c>
      <c r="M28" s="64">
        <f t="shared" si="11"/>
        <v>1759.11</v>
      </c>
      <c r="N28" s="64">
        <f t="shared" si="11"/>
        <v>1759.11</v>
      </c>
      <c r="O28" s="64">
        <f t="shared" si="11"/>
        <v>1759.11</v>
      </c>
      <c r="P28" s="64">
        <f t="shared" si="11"/>
        <v>1759.11</v>
      </c>
      <c r="Q28" s="64">
        <f t="shared" si="11"/>
        <v>1759.11</v>
      </c>
      <c r="R28" s="64">
        <f t="shared" si="11"/>
        <v>1759.11</v>
      </c>
      <c r="S28" s="64">
        <f t="shared" si="11"/>
        <v>1759.11</v>
      </c>
      <c r="T28" s="64">
        <f t="shared" si="11"/>
        <v>1759.11</v>
      </c>
      <c r="U28" s="64">
        <f t="shared" si="11"/>
        <v>1759.11</v>
      </c>
      <c r="V28" s="19">
        <f>V30+V31+V32+V33+V34+V35+V36+V37</f>
        <v>687.7650000000001</v>
      </c>
      <c r="W28" s="19">
        <f t="shared" si="11"/>
        <v>551.98500000000001</v>
      </c>
    </row>
    <row r="29" spans="1:23" x14ac:dyDescent="0.25">
      <c r="A29" s="62" t="s">
        <v>32</v>
      </c>
      <c r="B29" s="66"/>
      <c r="C29" s="19">
        <v>288.98482999999999</v>
      </c>
      <c r="D29" s="63">
        <f>D30+D31</f>
        <v>315</v>
      </c>
      <c r="E29" s="63">
        <f t="shared" ref="E29:U29" si="12">E30+E31</f>
        <v>442.64</v>
      </c>
      <c r="F29" s="63">
        <f t="shared" si="12"/>
        <v>442.64</v>
      </c>
      <c r="G29" s="63">
        <f t="shared" si="12"/>
        <v>442.64</v>
      </c>
      <c r="H29" s="63">
        <f t="shared" si="12"/>
        <v>442.64</v>
      </c>
      <c r="I29" s="63">
        <f t="shared" si="12"/>
        <v>442.64</v>
      </c>
      <c r="J29" s="63">
        <f t="shared" si="12"/>
        <v>442.64</v>
      </c>
      <c r="K29" s="63">
        <f t="shared" si="12"/>
        <v>442.64</v>
      </c>
      <c r="L29" s="63">
        <f t="shared" si="12"/>
        <v>442.64</v>
      </c>
      <c r="M29" s="63">
        <f t="shared" si="12"/>
        <v>442.64</v>
      </c>
      <c r="N29" s="63">
        <f t="shared" si="12"/>
        <v>442.64</v>
      </c>
      <c r="O29" s="63">
        <f t="shared" si="12"/>
        <v>442.64</v>
      </c>
      <c r="P29" s="63">
        <f t="shared" si="12"/>
        <v>442.64</v>
      </c>
      <c r="Q29" s="63">
        <f t="shared" si="12"/>
        <v>442.64</v>
      </c>
      <c r="R29" s="63">
        <f t="shared" si="12"/>
        <v>442.64</v>
      </c>
      <c r="S29" s="63">
        <f t="shared" si="12"/>
        <v>442.64</v>
      </c>
      <c r="T29" s="63">
        <f t="shared" si="12"/>
        <v>442.64</v>
      </c>
      <c r="U29" s="63">
        <f t="shared" si="12"/>
        <v>442.64</v>
      </c>
      <c r="V29" s="20">
        <f>V30+V31</f>
        <v>98</v>
      </c>
      <c r="W29" s="20">
        <f>W30+W31</f>
        <v>57.6</v>
      </c>
    </row>
    <row r="30" spans="1:23" x14ac:dyDescent="0.25">
      <c r="A30" s="25" t="s">
        <v>33</v>
      </c>
      <c r="B30" s="9"/>
      <c r="C30" s="19">
        <v>158.81867</v>
      </c>
      <c r="D30" s="63">
        <v>156.4</v>
      </c>
      <c r="E30" s="63">
        <v>233.53</v>
      </c>
      <c r="F30" s="63">
        <v>233.53</v>
      </c>
      <c r="G30" s="63">
        <v>233.53</v>
      </c>
      <c r="H30" s="63">
        <v>233.53</v>
      </c>
      <c r="I30" s="63">
        <v>233.53</v>
      </c>
      <c r="J30" s="63">
        <v>233.53</v>
      </c>
      <c r="K30" s="63">
        <v>233.53</v>
      </c>
      <c r="L30" s="63">
        <v>233.53</v>
      </c>
      <c r="M30" s="63">
        <v>233.53</v>
      </c>
      <c r="N30" s="63">
        <v>233.53</v>
      </c>
      <c r="O30" s="63">
        <v>233.53</v>
      </c>
      <c r="P30" s="63">
        <v>233.53</v>
      </c>
      <c r="Q30" s="63">
        <v>233.53</v>
      </c>
      <c r="R30" s="63">
        <v>233.53</v>
      </c>
      <c r="S30" s="63">
        <v>233.53</v>
      </c>
      <c r="T30" s="63">
        <v>233.53</v>
      </c>
      <c r="U30" s="63">
        <v>233.53</v>
      </c>
      <c r="V30" s="20">
        <v>48.7</v>
      </c>
      <c r="W30" s="20">
        <v>28.6</v>
      </c>
    </row>
    <row r="31" spans="1:23" x14ac:dyDescent="0.25">
      <c r="A31" s="25" t="s">
        <v>34</v>
      </c>
      <c r="B31" s="9"/>
      <c r="C31" s="19">
        <v>130.16615999999999</v>
      </c>
      <c r="D31" s="63">
        <v>158.6</v>
      </c>
      <c r="E31" s="63">
        <v>209.11</v>
      </c>
      <c r="F31" s="63">
        <v>209.11</v>
      </c>
      <c r="G31" s="63">
        <v>209.11</v>
      </c>
      <c r="H31" s="63">
        <v>209.11</v>
      </c>
      <c r="I31" s="63">
        <v>209.11</v>
      </c>
      <c r="J31" s="63">
        <v>209.11</v>
      </c>
      <c r="K31" s="63">
        <v>209.11</v>
      </c>
      <c r="L31" s="63">
        <v>209.11</v>
      </c>
      <c r="M31" s="63">
        <v>209.11</v>
      </c>
      <c r="N31" s="63">
        <v>209.11</v>
      </c>
      <c r="O31" s="63">
        <v>209.11</v>
      </c>
      <c r="P31" s="63">
        <v>209.11</v>
      </c>
      <c r="Q31" s="63">
        <v>209.11</v>
      </c>
      <c r="R31" s="63">
        <v>209.11</v>
      </c>
      <c r="S31" s="63">
        <v>209.11</v>
      </c>
      <c r="T31" s="63">
        <v>209.11</v>
      </c>
      <c r="U31" s="63">
        <v>209.11</v>
      </c>
      <c r="V31" s="20">
        <v>49.3</v>
      </c>
      <c r="W31" s="20">
        <v>29</v>
      </c>
    </row>
    <row r="32" spans="1:23" x14ac:dyDescent="0.25">
      <c r="A32" s="25" t="s">
        <v>35</v>
      </c>
      <c r="B32" s="9"/>
      <c r="C32" s="19">
        <v>27.611339999999998</v>
      </c>
      <c r="D32" s="63">
        <v>28.9</v>
      </c>
      <c r="E32" s="63">
        <v>44.23</v>
      </c>
      <c r="F32" s="63">
        <v>44.23</v>
      </c>
      <c r="G32" s="63">
        <v>44.23</v>
      </c>
      <c r="H32" s="63">
        <v>44.23</v>
      </c>
      <c r="I32" s="63">
        <v>44.23</v>
      </c>
      <c r="J32" s="63">
        <v>44.23</v>
      </c>
      <c r="K32" s="63">
        <v>44.23</v>
      </c>
      <c r="L32" s="63">
        <v>44.23</v>
      </c>
      <c r="M32" s="63">
        <v>44.23</v>
      </c>
      <c r="N32" s="63">
        <v>44.23</v>
      </c>
      <c r="O32" s="63">
        <v>44.23</v>
      </c>
      <c r="P32" s="63">
        <v>44.23</v>
      </c>
      <c r="Q32" s="63">
        <v>44.23</v>
      </c>
      <c r="R32" s="63">
        <v>44.23</v>
      </c>
      <c r="S32" s="63">
        <v>44.23</v>
      </c>
      <c r="T32" s="63">
        <v>44.23</v>
      </c>
      <c r="U32" s="63">
        <v>44.23</v>
      </c>
      <c r="V32" s="20">
        <v>9</v>
      </c>
      <c r="W32" s="20">
        <v>5.3</v>
      </c>
    </row>
    <row r="33" spans="1:23" x14ac:dyDescent="0.25">
      <c r="A33" s="25" t="s">
        <v>36</v>
      </c>
      <c r="B33" s="9"/>
      <c r="C33" s="19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20">
        <f t="shared" ref="V33:V35" si="13">D33*31.0797%</f>
        <v>0</v>
      </c>
      <c r="W33" s="20">
        <f t="shared" ref="W33:W35" si="14">D33*18.2618%</f>
        <v>0</v>
      </c>
    </row>
    <row r="34" spans="1:23" x14ac:dyDescent="0.25">
      <c r="A34" s="25" t="s">
        <v>37</v>
      </c>
      <c r="B34" s="9"/>
      <c r="C34" s="19">
        <v>818.79954999999995</v>
      </c>
      <c r="D34" s="63">
        <v>841</v>
      </c>
      <c r="E34" s="63">
        <v>897.46</v>
      </c>
      <c r="F34" s="63">
        <v>897.46</v>
      </c>
      <c r="G34" s="63">
        <v>897.46</v>
      </c>
      <c r="H34" s="63">
        <v>897.46</v>
      </c>
      <c r="I34" s="63">
        <v>897.46</v>
      </c>
      <c r="J34" s="63">
        <v>897.46</v>
      </c>
      <c r="K34" s="63">
        <v>897.46</v>
      </c>
      <c r="L34" s="63">
        <v>897.46</v>
      </c>
      <c r="M34" s="63">
        <v>897.46</v>
      </c>
      <c r="N34" s="63">
        <v>897.46</v>
      </c>
      <c r="O34" s="63">
        <v>897.46</v>
      </c>
      <c r="P34" s="63">
        <v>897.46</v>
      </c>
      <c r="Q34" s="63">
        <v>897.46</v>
      </c>
      <c r="R34" s="63">
        <v>897.46</v>
      </c>
      <c r="S34" s="63">
        <v>897.46</v>
      </c>
      <c r="T34" s="63">
        <v>897.46</v>
      </c>
      <c r="U34" s="63">
        <v>897.46</v>
      </c>
      <c r="V34" s="20">
        <f>261.4+241.965</f>
        <v>503.36500000000001</v>
      </c>
      <c r="W34" s="20">
        <f>153.6+289.985</f>
        <v>443.58500000000004</v>
      </c>
    </row>
    <row r="35" spans="1:23" x14ac:dyDescent="0.25">
      <c r="A35" s="25" t="s">
        <v>38</v>
      </c>
      <c r="B35" s="9"/>
      <c r="C35" s="19">
        <v>0</v>
      </c>
      <c r="D35" s="63"/>
      <c r="E35" s="17">
        <f t="shared" ref="E35" si="15">SUM(C35:D35)</f>
        <v>0</v>
      </c>
      <c r="F35" s="20"/>
      <c r="G35" s="20"/>
      <c r="H35" s="20"/>
      <c r="I35" s="20"/>
      <c r="J35" s="20"/>
      <c r="K35" s="17">
        <f t="shared" ref="K35:K61" si="16">SUM(E35:J35)</f>
        <v>0</v>
      </c>
      <c r="L35" s="17"/>
      <c r="M35" s="20"/>
      <c r="N35" s="17">
        <f t="shared" ref="N35" si="17">SUM(K35:M35)</f>
        <v>0</v>
      </c>
      <c r="O35" s="20"/>
      <c r="P35" s="20"/>
      <c r="Q35" s="17">
        <f t="shared" ref="Q35" si="18">SUM(N35:P35)</f>
        <v>0</v>
      </c>
      <c r="R35" s="20"/>
      <c r="S35" s="13">
        <f t="shared" ref="S35" si="19">Q35-R35</f>
        <v>0</v>
      </c>
      <c r="T35" s="14"/>
      <c r="U35" s="14"/>
      <c r="V35" s="20">
        <f t="shared" si="13"/>
        <v>0</v>
      </c>
      <c r="W35" s="20">
        <f t="shared" si="14"/>
        <v>0</v>
      </c>
    </row>
    <row r="36" spans="1:23" x14ac:dyDescent="0.25">
      <c r="A36" s="25" t="s">
        <v>39</v>
      </c>
      <c r="B36" s="9"/>
      <c r="C36" s="19">
        <f>179.5</f>
        <v>179.5</v>
      </c>
      <c r="D36" s="63">
        <v>196.7</v>
      </c>
      <c r="E36" s="63">
        <v>325.26</v>
      </c>
      <c r="F36" s="63">
        <v>325.26</v>
      </c>
      <c r="G36" s="63">
        <v>325.26</v>
      </c>
      <c r="H36" s="63">
        <v>325.26</v>
      </c>
      <c r="I36" s="63">
        <v>325.26</v>
      </c>
      <c r="J36" s="63">
        <v>325.26</v>
      </c>
      <c r="K36" s="63">
        <v>325.26</v>
      </c>
      <c r="L36" s="63">
        <v>325.26</v>
      </c>
      <c r="M36" s="63">
        <v>325.26</v>
      </c>
      <c r="N36" s="63">
        <v>325.26</v>
      </c>
      <c r="O36" s="63">
        <v>325.26</v>
      </c>
      <c r="P36" s="63">
        <v>325.26</v>
      </c>
      <c r="Q36" s="63">
        <v>325.26</v>
      </c>
      <c r="R36" s="63">
        <v>325.26</v>
      </c>
      <c r="S36" s="63">
        <v>325.26</v>
      </c>
      <c r="T36" s="63">
        <v>325.26</v>
      </c>
      <c r="U36" s="63">
        <v>325.26</v>
      </c>
      <c r="V36" s="20">
        <v>61.2</v>
      </c>
      <c r="W36" s="20">
        <v>36</v>
      </c>
    </row>
    <row r="37" spans="1:23" x14ac:dyDescent="0.25">
      <c r="A37" s="25" t="s">
        <v>40</v>
      </c>
      <c r="B37" s="9"/>
      <c r="C37" s="19">
        <v>49.180819999999997</v>
      </c>
      <c r="D37" s="63">
        <v>51.9</v>
      </c>
      <c r="E37" s="63">
        <v>49.52</v>
      </c>
      <c r="F37" s="63">
        <v>49.52</v>
      </c>
      <c r="G37" s="63">
        <v>49.52</v>
      </c>
      <c r="H37" s="63">
        <v>49.52</v>
      </c>
      <c r="I37" s="63">
        <v>49.52</v>
      </c>
      <c r="J37" s="63">
        <v>49.52</v>
      </c>
      <c r="K37" s="63">
        <v>49.52</v>
      </c>
      <c r="L37" s="63">
        <v>49.52</v>
      </c>
      <c r="M37" s="63">
        <v>49.52</v>
      </c>
      <c r="N37" s="63">
        <v>49.52</v>
      </c>
      <c r="O37" s="63">
        <v>49.52</v>
      </c>
      <c r="P37" s="63">
        <v>49.52</v>
      </c>
      <c r="Q37" s="63">
        <v>49.52</v>
      </c>
      <c r="R37" s="63">
        <v>49.52</v>
      </c>
      <c r="S37" s="63">
        <v>49.52</v>
      </c>
      <c r="T37" s="63">
        <v>49.52</v>
      </c>
      <c r="U37" s="63">
        <v>49.52</v>
      </c>
      <c r="V37" s="20">
        <v>16.2</v>
      </c>
      <c r="W37" s="20">
        <v>9.5</v>
      </c>
    </row>
    <row r="38" spans="1:23" ht="18.75" customHeight="1" x14ac:dyDescent="0.25">
      <c r="A38" s="15" t="s">
        <v>41</v>
      </c>
      <c r="B38" s="9">
        <v>224</v>
      </c>
      <c r="C38" s="16">
        <f>C39</f>
        <v>0</v>
      </c>
      <c r="D38" s="69">
        <f>D39</f>
        <v>0</v>
      </c>
      <c r="E38" s="17">
        <f>E39</f>
        <v>0</v>
      </c>
      <c r="F38" s="17"/>
      <c r="G38" s="17">
        <f>G39</f>
        <v>0</v>
      </c>
      <c r="H38" s="17">
        <f>H39</f>
        <v>0</v>
      </c>
      <c r="I38" s="17">
        <f>I39</f>
        <v>0</v>
      </c>
      <c r="J38" s="17">
        <f>J39</f>
        <v>0</v>
      </c>
      <c r="K38" s="17">
        <f t="shared" si="16"/>
        <v>0</v>
      </c>
      <c r="L38" s="17"/>
      <c r="M38" s="17">
        <f t="shared" ref="M38:R38" si="20">M39</f>
        <v>0</v>
      </c>
      <c r="N38" s="17">
        <f t="shared" si="20"/>
        <v>0</v>
      </c>
      <c r="O38" s="17">
        <f t="shared" si="20"/>
        <v>0</v>
      </c>
      <c r="P38" s="17">
        <f t="shared" si="20"/>
        <v>0</v>
      </c>
      <c r="Q38" s="17">
        <f t="shared" si="20"/>
        <v>0</v>
      </c>
      <c r="R38" s="17">
        <f t="shared" si="20"/>
        <v>0</v>
      </c>
      <c r="S38" s="13">
        <f t="shared" ref="S38:S100" si="21">Q38-R38</f>
        <v>0</v>
      </c>
      <c r="T38" s="14"/>
      <c r="U38" s="14"/>
      <c r="V38" s="17">
        <f>V39</f>
        <v>0</v>
      </c>
      <c r="W38" s="17">
        <f>W39</f>
        <v>0</v>
      </c>
    </row>
    <row r="39" spans="1:23" x14ac:dyDescent="0.25">
      <c r="A39" s="25" t="s">
        <v>42</v>
      </c>
      <c r="B39" s="9"/>
      <c r="C39" s="23"/>
      <c r="D39" s="70"/>
      <c r="E39" s="17">
        <f>SUM(C39:D39)</f>
        <v>0</v>
      </c>
      <c r="F39" s="24"/>
      <c r="G39" s="24"/>
      <c r="H39" s="24"/>
      <c r="I39" s="24"/>
      <c r="J39" s="24"/>
      <c r="K39" s="17">
        <f t="shared" si="16"/>
        <v>0</v>
      </c>
      <c r="L39" s="17"/>
      <c r="M39" s="24"/>
      <c r="N39" s="17">
        <f>SUM(K39:M39)</f>
        <v>0</v>
      </c>
      <c r="O39" s="24"/>
      <c r="P39" s="24"/>
      <c r="Q39" s="17">
        <f>SUM(N39:P39)</f>
        <v>0</v>
      </c>
      <c r="R39" s="24"/>
      <c r="S39" s="13">
        <f t="shared" si="21"/>
        <v>0</v>
      </c>
      <c r="T39" s="14"/>
      <c r="U39" s="14"/>
      <c r="V39" s="24"/>
      <c r="W39" s="24"/>
    </row>
    <row r="40" spans="1:23" x14ac:dyDescent="0.25">
      <c r="A40" s="15" t="s">
        <v>43</v>
      </c>
      <c r="B40" s="9">
        <v>225</v>
      </c>
      <c r="C40" s="16">
        <f>SUM(C41:C69)</f>
        <v>13.6</v>
      </c>
      <c r="D40" s="69">
        <f>SUM(D41:D69)</f>
        <v>21.5</v>
      </c>
      <c r="E40" s="17">
        <f>SUM(E41:E69)</f>
        <v>35.1</v>
      </c>
      <c r="F40" s="17"/>
      <c r="G40" s="17">
        <f>SUM(G41:G69)</f>
        <v>0</v>
      </c>
      <c r="H40" s="17">
        <f>SUM(H41:H69)</f>
        <v>0</v>
      </c>
      <c r="I40" s="17">
        <f>SUM(I41:I69)</f>
        <v>0</v>
      </c>
      <c r="J40" s="17">
        <f>SUM(J41:J69)</f>
        <v>0</v>
      </c>
      <c r="K40" s="17">
        <f t="shared" si="16"/>
        <v>35.1</v>
      </c>
      <c r="L40" s="17"/>
      <c r="M40" s="17">
        <f t="shared" ref="M40:R40" si="22">SUM(M41:M69)</f>
        <v>0</v>
      </c>
      <c r="N40" s="17">
        <f t="shared" si="22"/>
        <v>35.1</v>
      </c>
      <c r="O40" s="17">
        <f t="shared" si="22"/>
        <v>0</v>
      </c>
      <c r="P40" s="17">
        <f t="shared" si="22"/>
        <v>0</v>
      </c>
      <c r="Q40" s="17">
        <f t="shared" si="22"/>
        <v>35.1</v>
      </c>
      <c r="R40" s="17">
        <f t="shared" si="22"/>
        <v>0</v>
      </c>
      <c r="S40" s="13">
        <f t="shared" si="21"/>
        <v>35.1</v>
      </c>
      <c r="T40" s="14"/>
      <c r="U40" s="14"/>
      <c r="V40" s="17">
        <f>SUM(V41:V69)</f>
        <v>0</v>
      </c>
      <c r="W40" s="17">
        <f>SUM(W41:W69)</f>
        <v>0</v>
      </c>
    </row>
    <row r="41" spans="1:23" x14ac:dyDescent="0.25">
      <c r="A41" s="25" t="s">
        <v>166</v>
      </c>
      <c r="B41" s="9"/>
      <c r="C41" s="23"/>
      <c r="D41" s="70"/>
      <c r="E41" s="17"/>
      <c r="F41" s="24"/>
      <c r="G41" s="24"/>
      <c r="H41" s="24"/>
      <c r="I41" s="24"/>
      <c r="J41" s="24"/>
      <c r="K41" s="17"/>
      <c r="L41" s="17"/>
      <c r="M41" s="24"/>
      <c r="N41" s="17"/>
      <c r="O41" s="24"/>
      <c r="P41" s="24"/>
      <c r="Q41" s="17"/>
      <c r="R41" s="24"/>
      <c r="S41" s="13"/>
      <c r="T41" s="14"/>
      <c r="U41" s="14"/>
      <c r="V41" s="24"/>
      <c r="W41" s="24"/>
    </row>
    <row r="42" spans="1:23" x14ac:dyDescent="0.25">
      <c r="A42" s="25" t="s">
        <v>44</v>
      </c>
      <c r="B42" s="9"/>
      <c r="C42" s="23"/>
      <c r="D42" s="70"/>
      <c r="E42" s="17">
        <f t="shared" ref="E42:E69" si="23">SUM(C42:D42)</f>
        <v>0</v>
      </c>
      <c r="F42" s="24"/>
      <c r="G42" s="24"/>
      <c r="H42" s="24"/>
      <c r="I42" s="24"/>
      <c r="J42" s="24"/>
      <c r="K42" s="17">
        <f t="shared" si="16"/>
        <v>0</v>
      </c>
      <c r="L42" s="17"/>
      <c r="M42" s="24"/>
      <c r="N42" s="17">
        <f t="shared" ref="N42:N69" si="24">SUM(K42:M42)</f>
        <v>0</v>
      </c>
      <c r="O42" s="24"/>
      <c r="P42" s="24"/>
      <c r="Q42" s="17">
        <f t="shared" ref="Q42:Q69" si="25">SUM(N42:P42)</f>
        <v>0</v>
      </c>
      <c r="R42" s="24"/>
      <c r="S42" s="13">
        <f t="shared" si="21"/>
        <v>0</v>
      </c>
      <c r="T42" s="14"/>
      <c r="U42" s="14"/>
      <c r="V42" s="24"/>
      <c r="W42" s="24"/>
    </row>
    <row r="43" spans="1:23" ht="19.5" customHeight="1" x14ac:dyDescent="0.25">
      <c r="A43" s="25" t="s">
        <v>45</v>
      </c>
      <c r="B43" s="9"/>
      <c r="C43" s="23"/>
      <c r="D43" s="70"/>
      <c r="E43" s="17">
        <f t="shared" si="23"/>
        <v>0</v>
      </c>
      <c r="F43" s="24"/>
      <c r="G43" s="24"/>
      <c r="H43" s="24"/>
      <c r="I43" s="24"/>
      <c r="J43" s="24"/>
      <c r="K43" s="17">
        <f t="shared" si="16"/>
        <v>0</v>
      </c>
      <c r="L43" s="17"/>
      <c r="M43" s="24"/>
      <c r="N43" s="17">
        <f t="shared" si="24"/>
        <v>0</v>
      </c>
      <c r="O43" s="24"/>
      <c r="P43" s="24"/>
      <c r="Q43" s="17">
        <f t="shared" si="25"/>
        <v>0</v>
      </c>
      <c r="R43" s="24"/>
      <c r="S43" s="13">
        <f t="shared" si="21"/>
        <v>0</v>
      </c>
      <c r="T43" s="14"/>
      <c r="U43" s="14"/>
      <c r="V43" s="24"/>
      <c r="W43" s="24"/>
    </row>
    <row r="44" spans="1:23" ht="19.5" customHeight="1" x14ac:dyDescent="0.25">
      <c r="A44" s="25" t="s">
        <v>46</v>
      </c>
      <c r="B44" s="9"/>
      <c r="C44" s="23"/>
      <c r="D44" s="70"/>
      <c r="E44" s="17">
        <f t="shared" si="23"/>
        <v>0</v>
      </c>
      <c r="F44" s="24"/>
      <c r="G44" s="24"/>
      <c r="H44" s="24"/>
      <c r="I44" s="24"/>
      <c r="J44" s="24"/>
      <c r="K44" s="17">
        <f t="shared" si="16"/>
        <v>0</v>
      </c>
      <c r="L44" s="17"/>
      <c r="M44" s="24"/>
      <c r="N44" s="17">
        <f t="shared" si="24"/>
        <v>0</v>
      </c>
      <c r="O44" s="24"/>
      <c r="P44" s="24"/>
      <c r="Q44" s="17">
        <f t="shared" si="25"/>
        <v>0</v>
      </c>
      <c r="R44" s="24"/>
      <c r="S44" s="13">
        <f t="shared" si="21"/>
        <v>0</v>
      </c>
      <c r="T44" s="14"/>
      <c r="U44" s="14"/>
      <c r="V44" s="24"/>
      <c r="W44" s="24"/>
    </row>
    <row r="45" spans="1:23" x14ac:dyDescent="0.25">
      <c r="A45" s="25" t="s">
        <v>155</v>
      </c>
      <c r="B45" s="9"/>
      <c r="C45" s="23"/>
      <c r="D45" s="70"/>
      <c r="E45" s="17">
        <f t="shared" si="23"/>
        <v>0</v>
      </c>
      <c r="F45" s="24"/>
      <c r="G45" s="24"/>
      <c r="H45" s="24"/>
      <c r="I45" s="24"/>
      <c r="J45" s="24"/>
      <c r="K45" s="17">
        <f t="shared" si="16"/>
        <v>0</v>
      </c>
      <c r="L45" s="17"/>
      <c r="M45" s="24"/>
      <c r="N45" s="17">
        <f t="shared" si="24"/>
        <v>0</v>
      </c>
      <c r="O45" s="24"/>
      <c r="P45" s="24"/>
      <c r="Q45" s="17">
        <f t="shared" si="25"/>
        <v>0</v>
      </c>
      <c r="R45" s="24"/>
      <c r="S45" s="13">
        <f t="shared" si="21"/>
        <v>0</v>
      </c>
      <c r="T45" s="14"/>
      <c r="U45" s="14"/>
      <c r="V45" s="24"/>
      <c r="W45" s="24"/>
    </row>
    <row r="46" spans="1:23" ht="17.25" customHeight="1" x14ac:dyDescent="0.25">
      <c r="A46" s="25" t="s">
        <v>47</v>
      </c>
      <c r="B46" s="9"/>
      <c r="C46" s="23"/>
      <c r="D46" s="70"/>
      <c r="E46" s="17">
        <f t="shared" si="23"/>
        <v>0</v>
      </c>
      <c r="F46" s="24"/>
      <c r="G46" s="24"/>
      <c r="H46" s="24"/>
      <c r="I46" s="24"/>
      <c r="J46" s="24"/>
      <c r="K46" s="17">
        <f t="shared" si="16"/>
        <v>0</v>
      </c>
      <c r="L46" s="17"/>
      <c r="M46" s="24"/>
      <c r="N46" s="17">
        <f t="shared" si="24"/>
        <v>0</v>
      </c>
      <c r="O46" s="24"/>
      <c r="P46" s="24"/>
      <c r="Q46" s="17">
        <f t="shared" si="25"/>
        <v>0</v>
      </c>
      <c r="R46" s="24"/>
      <c r="S46" s="13">
        <f t="shared" si="21"/>
        <v>0</v>
      </c>
      <c r="T46" s="14"/>
      <c r="U46" s="14"/>
      <c r="V46" s="24"/>
      <c r="W46" s="24"/>
    </row>
    <row r="47" spans="1:23" x14ac:dyDescent="0.25">
      <c r="A47" s="25" t="s">
        <v>48</v>
      </c>
      <c r="B47" s="9"/>
      <c r="C47" s="23"/>
      <c r="D47" s="70"/>
      <c r="E47" s="17">
        <f t="shared" si="23"/>
        <v>0</v>
      </c>
      <c r="F47" s="24"/>
      <c r="G47" s="24"/>
      <c r="H47" s="24"/>
      <c r="I47" s="24"/>
      <c r="J47" s="24"/>
      <c r="K47" s="17">
        <f t="shared" si="16"/>
        <v>0</v>
      </c>
      <c r="L47" s="17"/>
      <c r="M47" s="24"/>
      <c r="N47" s="17">
        <f t="shared" si="24"/>
        <v>0</v>
      </c>
      <c r="O47" s="24"/>
      <c r="P47" s="24"/>
      <c r="Q47" s="17">
        <f t="shared" si="25"/>
        <v>0</v>
      </c>
      <c r="R47" s="24"/>
      <c r="S47" s="13">
        <f t="shared" si="21"/>
        <v>0</v>
      </c>
      <c r="T47" s="14"/>
      <c r="U47" s="14"/>
      <c r="V47" s="24"/>
      <c r="W47" s="24"/>
    </row>
    <row r="48" spans="1:23" ht="30.75" customHeight="1" x14ac:dyDescent="0.25">
      <c r="A48" s="25" t="s">
        <v>160</v>
      </c>
      <c r="B48" s="9"/>
      <c r="C48" s="23"/>
      <c r="D48" s="70"/>
      <c r="E48" s="17">
        <f t="shared" si="23"/>
        <v>0</v>
      </c>
      <c r="F48" s="24"/>
      <c r="G48" s="24"/>
      <c r="H48" s="24"/>
      <c r="I48" s="24"/>
      <c r="J48" s="24"/>
      <c r="K48" s="17">
        <f t="shared" si="16"/>
        <v>0</v>
      </c>
      <c r="L48" s="17"/>
      <c r="M48" s="24"/>
      <c r="N48" s="17">
        <f t="shared" si="24"/>
        <v>0</v>
      </c>
      <c r="O48" s="24"/>
      <c r="P48" s="24"/>
      <c r="Q48" s="17">
        <f t="shared" si="25"/>
        <v>0</v>
      </c>
      <c r="R48" s="24"/>
      <c r="S48" s="13">
        <f t="shared" si="21"/>
        <v>0</v>
      </c>
      <c r="T48" s="14"/>
      <c r="U48" s="14"/>
      <c r="V48" s="24"/>
      <c r="W48" s="24"/>
    </row>
    <row r="49" spans="1:23" ht="28.5" customHeight="1" x14ac:dyDescent="0.25">
      <c r="A49" s="25" t="s">
        <v>49</v>
      </c>
      <c r="B49" s="9"/>
      <c r="C49" s="23"/>
      <c r="D49" s="70"/>
      <c r="E49" s="17">
        <f t="shared" si="23"/>
        <v>0</v>
      </c>
      <c r="F49" s="24"/>
      <c r="G49" s="24"/>
      <c r="H49" s="24"/>
      <c r="I49" s="24"/>
      <c r="J49" s="24"/>
      <c r="K49" s="17">
        <f t="shared" si="16"/>
        <v>0</v>
      </c>
      <c r="L49" s="17"/>
      <c r="M49" s="24"/>
      <c r="N49" s="17">
        <f t="shared" si="24"/>
        <v>0</v>
      </c>
      <c r="O49" s="24"/>
      <c r="P49" s="24"/>
      <c r="Q49" s="17">
        <f t="shared" si="25"/>
        <v>0</v>
      </c>
      <c r="R49" s="24"/>
      <c r="S49" s="13">
        <f t="shared" si="21"/>
        <v>0</v>
      </c>
      <c r="T49" s="14"/>
      <c r="U49" s="14"/>
      <c r="V49" s="24"/>
      <c r="W49" s="24"/>
    </row>
    <row r="50" spans="1:23" x14ac:dyDescent="0.25">
      <c r="A50" s="25" t="s">
        <v>50</v>
      </c>
      <c r="B50" s="9"/>
      <c r="C50" s="23">
        <v>7</v>
      </c>
      <c r="D50" s="70">
        <v>7</v>
      </c>
      <c r="E50" s="17">
        <f t="shared" si="23"/>
        <v>14</v>
      </c>
      <c r="F50" s="24"/>
      <c r="G50" s="24"/>
      <c r="H50" s="24"/>
      <c r="I50" s="24"/>
      <c r="J50" s="24"/>
      <c r="K50" s="17">
        <f t="shared" si="16"/>
        <v>14</v>
      </c>
      <c r="L50" s="17"/>
      <c r="M50" s="24"/>
      <c r="N50" s="17">
        <f t="shared" si="24"/>
        <v>14</v>
      </c>
      <c r="O50" s="24"/>
      <c r="P50" s="24"/>
      <c r="Q50" s="17">
        <f t="shared" si="25"/>
        <v>14</v>
      </c>
      <c r="R50" s="24"/>
      <c r="S50" s="13">
        <f t="shared" si="21"/>
        <v>14</v>
      </c>
      <c r="T50" s="14"/>
      <c r="U50" s="14"/>
      <c r="V50" s="24"/>
      <c r="W50" s="24"/>
    </row>
    <row r="51" spans="1:23" x14ac:dyDescent="0.25">
      <c r="A51" s="62" t="s">
        <v>51</v>
      </c>
      <c r="B51" s="9"/>
      <c r="C51" s="23"/>
      <c r="D51" s="70">
        <v>1</v>
      </c>
      <c r="E51" s="20">
        <f t="shared" si="23"/>
        <v>1</v>
      </c>
      <c r="F51" s="24"/>
      <c r="G51" s="24"/>
      <c r="H51" s="24"/>
      <c r="I51" s="24"/>
      <c r="J51" s="24"/>
      <c r="K51" s="20">
        <f t="shared" si="16"/>
        <v>1</v>
      </c>
      <c r="L51" s="20"/>
      <c r="M51" s="24"/>
      <c r="N51" s="20">
        <f t="shared" si="24"/>
        <v>1</v>
      </c>
      <c r="O51" s="24"/>
      <c r="P51" s="24"/>
      <c r="Q51" s="20">
        <f t="shared" si="25"/>
        <v>1</v>
      </c>
      <c r="R51" s="24"/>
      <c r="S51" s="65">
        <f t="shared" si="21"/>
        <v>1</v>
      </c>
      <c r="T51" s="14"/>
      <c r="U51" s="14"/>
      <c r="V51" s="24"/>
      <c r="W51" s="24"/>
    </row>
    <row r="52" spans="1:23" x14ac:dyDescent="0.25">
      <c r="A52" s="25" t="s">
        <v>167</v>
      </c>
      <c r="B52" s="9"/>
      <c r="C52" s="23"/>
      <c r="D52" s="70">
        <v>4.8</v>
      </c>
      <c r="E52" s="17">
        <f t="shared" si="23"/>
        <v>4.8</v>
      </c>
      <c r="F52" s="24"/>
      <c r="G52" s="24"/>
      <c r="H52" s="24"/>
      <c r="I52" s="24"/>
      <c r="J52" s="24"/>
      <c r="K52" s="17">
        <f t="shared" si="16"/>
        <v>4.8</v>
      </c>
      <c r="L52" s="17"/>
      <c r="M52" s="24"/>
      <c r="N52" s="17">
        <f t="shared" si="24"/>
        <v>4.8</v>
      </c>
      <c r="O52" s="24"/>
      <c r="P52" s="24"/>
      <c r="Q52" s="17">
        <f t="shared" si="25"/>
        <v>4.8</v>
      </c>
      <c r="R52" s="24"/>
      <c r="S52" s="13">
        <f t="shared" si="21"/>
        <v>4.8</v>
      </c>
      <c r="T52" s="14"/>
      <c r="U52" s="14"/>
      <c r="V52" s="24"/>
      <c r="W52" s="24"/>
    </row>
    <row r="53" spans="1:23" ht="18.75" customHeight="1" x14ac:dyDescent="0.25">
      <c r="A53" s="25" t="s">
        <v>52</v>
      </c>
      <c r="B53" s="9"/>
      <c r="C53" s="23">
        <v>3</v>
      </c>
      <c r="D53" s="70">
        <v>3</v>
      </c>
      <c r="E53" s="17">
        <f t="shared" si="23"/>
        <v>6</v>
      </c>
      <c r="F53" s="24"/>
      <c r="G53" s="24"/>
      <c r="H53" s="24"/>
      <c r="I53" s="24"/>
      <c r="J53" s="24"/>
      <c r="K53" s="17">
        <f t="shared" si="16"/>
        <v>6</v>
      </c>
      <c r="L53" s="17"/>
      <c r="M53" s="24"/>
      <c r="N53" s="17">
        <f t="shared" si="24"/>
        <v>6</v>
      </c>
      <c r="O53" s="24"/>
      <c r="P53" s="24"/>
      <c r="Q53" s="17">
        <f t="shared" si="25"/>
        <v>6</v>
      </c>
      <c r="R53" s="24"/>
      <c r="S53" s="13">
        <f t="shared" si="21"/>
        <v>6</v>
      </c>
      <c r="T53" s="14"/>
      <c r="U53" s="14"/>
      <c r="V53" s="24"/>
      <c r="W53" s="24"/>
    </row>
    <row r="54" spans="1:23" x14ac:dyDescent="0.25">
      <c r="A54" s="25" t="s">
        <v>53</v>
      </c>
      <c r="B54" s="9"/>
      <c r="C54" s="23"/>
      <c r="D54" s="70"/>
      <c r="E54" s="17">
        <f t="shared" si="23"/>
        <v>0</v>
      </c>
      <c r="F54" s="24"/>
      <c r="G54" s="24"/>
      <c r="H54" s="24"/>
      <c r="I54" s="24"/>
      <c r="J54" s="24"/>
      <c r="K54" s="17">
        <f t="shared" si="16"/>
        <v>0</v>
      </c>
      <c r="L54" s="17"/>
      <c r="M54" s="24"/>
      <c r="N54" s="17">
        <f t="shared" si="24"/>
        <v>0</v>
      </c>
      <c r="O54" s="24"/>
      <c r="P54" s="24"/>
      <c r="Q54" s="17">
        <f t="shared" si="25"/>
        <v>0</v>
      </c>
      <c r="R54" s="24"/>
      <c r="S54" s="13">
        <f t="shared" si="21"/>
        <v>0</v>
      </c>
      <c r="T54" s="14"/>
      <c r="U54" s="14"/>
      <c r="V54" s="24"/>
      <c r="W54" s="24"/>
    </row>
    <row r="55" spans="1:23" ht="15.75" customHeight="1" x14ac:dyDescent="0.25">
      <c r="A55" s="25" t="s">
        <v>54</v>
      </c>
      <c r="B55" s="9"/>
      <c r="C55" s="23">
        <v>0.9</v>
      </c>
      <c r="D55" s="70">
        <v>0.9</v>
      </c>
      <c r="E55" s="17">
        <f t="shared" si="23"/>
        <v>1.8</v>
      </c>
      <c r="F55" s="24"/>
      <c r="G55" s="24"/>
      <c r="H55" s="24"/>
      <c r="I55" s="24"/>
      <c r="J55" s="24"/>
      <c r="K55" s="17">
        <f t="shared" si="16"/>
        <v>1.8</v>
      </c>
      <c r="L55" s="17"/>
      <c r="M55" s="24"/>
      <c r="N55" s="17">
        <f t="shared" si="24"/>
        <v>1.8</v>
      </c>
      <c r="O55" s="24"/>
      <c r="P55" s="24"/>
      <c r="Q55" s="17">
        <f t="shared" si="25"/>
        <v>1.8</v>
      </c>
      <c r="R55" s="24"/>
      <c r="S55" s="13">
        <f t="shared" si="21"/>
        <v>1.8</v>
      </c>
      <c r="T55" s="14"/>
      <c r="U55" s="14"/>
      <c r="V55" s="24"/>
      <c r="W55" s="24"/>
    </row>
    <row r="56" spans="1:23" ht="18.75" customHeight="1" x14ac:dyDescent="0.25">
      <c r="A56" s="25" t="s">
        <v>55</v>
      </c>
      <c r="B56" s="9"/>
      <c r="C56" s="23"/>
      <c r="D56" s="70">
        <v>0.8</v>
      </c>
      <c r="E56" s="17">
        <f t="shared" si="23"/>
        <v>0.8</v>
      </c>
      <c r="F56" s="24"/>
      <c r="G56" s="24"/>
      <c r="H56" s="24"/>
      <c r="I56" s="24"/>
      <c r="J56" s="24"/>
      <c r="K56" s="17">
        <f t="shared" si="16"/>
        <v>0.8</v>
      </c>
      <c r="L56" s="17"/>
      <c r="M56" s="24"/>
      <c r="N56" s="17">
        <f t="shared" si="24"/>
        <v>0.8</v>
      </c>
      <c r="O56" s="24"/>
      <c r="P56" s="24"/>
      <c r="Q56" s="17">
        <f t="shared" si="25"/>
        <v>0.8</v>
      </c>
      <c r="R56" s="24"/>
      <c r="S56" s="13">
        <f t="shared" si="21"/>
        <v>0.8</v>
      </c>
      <c r="T56" s="14"/>
      <c r="U56" s="14"/>
      <c r="V56" s="24"/>
      <c r="W56" s="24"/>
    </row>
    <row r="57" spans="1:23" ht="18.75" customHeight="1" x14ac:dyDescent="0.25">
      <c r="A57" s="25" t="s">
        <v>156</v>
      </c>
      <c r="B57" s="9"/>
      <c r="C57" s="23"/>
      <c r="D57" s="70"/>
      <c r="E57" s="17">
        <f t="shared" si="23"/>
        <v>0</v>
      </c>
      <c r="F57" s="24"/>
      <c r="G57" s="24"/>
      <c r="H57" s="24"/>
      <c r="I57" s="24"/>
      <c r="J57" s="24"/>
      <c r="K57" s="17">
        <f t="shared" si="16"/>
        <v>0</v>
      </c>
      <c r="L57" s="17"/>
      <c r="M57" s="24"/>
      <c r="N57" s="17">
        <f t="shared" si="24"/>
        <v>0</v>
      </c>
      <c r="O57" s="24"/>
      <c r="P57" s="24"/>
      <c r="Q57" s="17">
        <f t="shared" si="25"/>
        <v>0</v>
      </c>
      <c r="R57" s="24"/>
      <c r="S57" s="13">
        <f t="shared" si="21"/>
        <v>0</v>
      </c>
      <c r="T57" s="14"/>
      <c r="U57" s="14"/>
      <c r="V57" s="24"/>
      <c r="W57" s="24"/>
    </row>
    <row r="58" spans="1:23" ht="29.25" customHeight="1" x14ac:dyDescent="0.25">
      <c r="A58" s="25" t="s">
        <v>56</v>
      </c>
      <c r="B58" s="9"/>
      <c r="C58" s="23"/>
      <c r="D58" s="70"/>
      <c r="E58" s="17">
        <f t="shared" si="23"/>
        <v>0</v>
      </c>
      <c r="F58" s="24"/>
      <c r="G58" s="24"/>
      <c r="H58" s="24"/>
      <c r="I58" s="24"/>
      <c r="J58" s="24"/>
      <c r="K58" s="17">
        <f t="shared" si="16"/>
        <v>0</v>
      </c>
      <c r="L58" s="17"/>
      <c r="M58" s="24"/>
      <c r="N58" s="17">
        <f t="shared" si="24"/>
        <v>0</v>
      </c>
      <c r="O58" s="24"/>
      <c r="P58" s="24"/>
      <c r="Q58" s="17">
        <f t="shared" si="25"/>
        <v>0</v>
      </c>
      <c r="R58" s="24"/>
      <c r="S58" s="13">
        <f t="shared" si="21"/>
        <v>0</v>
      </c>
      <c r="T58" s="14"/>
      <c r="U58" s="14"/>
      <c r="V58" s="24"/>
      <c r="W58" s="24"/>
    </row>
    <row r="59" spans="1:23" x14ac:dyDescent="0.25">
      <c r="A59" s="25" t="s">
        <v>57</v>
      </c>
      <c r="B59" s="9"/>
      <c r="C59" s="23"/>
      <c r="D59" s="70"/>
      <c r="E59" s="17">
        <f t="shared" si="23"/>
        <v>0</v>
      </c>
      <c r="F59" s="24"/>
      <c r="G59" s="24"/>
      <c r="H59" s="24"/>
      <c r="I59" s="24"/>
      <c r="J59" s="24"/>
      <c r="K59" s="17">
        <f t="shared" si="16"/>
        <v>0</v>
      </c>
      <c r="L59" s="17"/>
      <c r="M59" s="24"/>
      <c r="N59" s="17">
        <f t="shared" si="24"/>
        <v>0</v>
      </c>
      <c r="O59" s="24"/>
      <c r="P59" s="24"/>
      <c r="Q59" s="17">
        <f t="shared" si="25"/>
        <v>0</v>
      </c>
      <c r="R59" s="24"/>
      <c r="S59" s="13">
        <f t="shared" si="21"/>
        <v>0</v>
      </c>
      <c r="T59" s="14"/>
      <c r="U59" s="14"/>
      <c r="V59" s="24"/>
      <c r="W59" s="24"/>
    </row>
    <row r="60" spans="1:23" x14ac:dyDescent="0.25">
      <c r="A60" s="25" t="s">
        <v>58</v>
      </c>
      <c r="B60" s="9"/>
      <c r="C60" s="23"/>
      <c r="D60" s="70"/>
      <c r="E60" s="17">
        <f t="shared" si="23"/>
        <v>0</v>
      </c>
      <c r="F60" s="24"/>
      <c r="G60" s="24"/>
      <c r="H60" s="24"/>
      <c r="I60" s="24"/>
      <c r="J60" s="24"/>
      <c r="K60" s="17">
        <f t="shared" si="16"/>
        <v>0</v>
      </c>
      <c r="L60" s="17"/>
      <c r="M60" s="24"/>
      <c r="N60" s="17">
        <f t="shared" si="24"/>
        <v>0</v>
      </c>
      <c r="O60" s="24"/>
      <c r="P60" s="24"/>
      <c r="Q60" s="17">
        <f t="shared" si="25"/>
        <v>0</v>
      </c>
      <c r="R60" s="24"/>
      <c r="S60" s="13">
        <f t="shared" si="21"/>
        <v>0</v>
      </c>
      <c r="T60" s="14"/>
      <c r="U60" s="14"/>
      <c r="V60" s="24"/>
      <c r="W60" s="24"/>
    </row>
    <row r="61" spans="1:23" x14ac:dyDescent="0.25">
      <c r="A61" s="25" t="s">
        <v>59</v>
      </c>
      <c r="B61" s="9"/>
      <c r="C61" s="23"/>
      <c r="D61" s="70"/>
      <c r="E61" s="17">
        <f t="shared" si="23"/>
        <v>0</v>
      </c>
      <c r="F61" s="24"/>
      <c r="G61" s="24"/>
      <c r="H61" s="24"/>
      <c r="I61" s="24"/>
      <c r="J61" s="24"/>
      <c r="K61" s="17">
        <f t="shared" si="16"/>
        <v>0</v>
      </c>
      <c r="L61" s="17"/>
      <c r="M61" s="24"/>
      <c r="N61" s="17">
        <f t="shared" si="24"/>
        <v>0</v>
      </c>
      <c r="O61" s="24"/>
      <c r="P61" s="24"/>
      <c r="Q61" s="17">
        <f t="shared" si="25"/>
        <v>0</v>
      </c>
      <c r="R61" s="24"/>
      <c r="S61" s="13">
        <f t="shared" si="21"/>
        <v>0</v>
      </c>
      <c r="T61" s="14"/>
      <c r="U61" s="14"/>
      <c r="V61" s="24"/>
      <c r="W61" s="24"/>
    </row>
    <row r="62" spans="1:23" ht="28.9" customHeight="1" x14ac:dyDescent="0.25">
      <c r="A62" s="25" t="s">
        <v>60</v>
      </c>
      <c r="B62" s="9"/>
      <c r="C62" s="23"/>
      <c r="D62" s="70"/>
      <c r="E62" s="17">
        <f t="shared" si="23"/>
        <v>0</v>
      </c>
      <c r="F62" s="24"/>
      <c r="G62" s="24"/>
      <c r="H62" s="24"/>
      <c r="I62" s="24"/>
      <c r="J62" s="24"/>
      <c r="K62" s="17">
        <f t="shared" ref="K62:K93" si="26">SUM(E62:J62)</f>
        <v>0</v>
      </c>
      <c r="L62" s="17"/>
      <c r="M62" s="24"/>
      <c r="N62" s="17">
        <f t="shared" si="24"/>
        <v>0</v>
      </c>
      <c r="O62" s="24"/>
      <c r="P62" s="24"/>
      <c r="Q62" s="17">
        <f t="shared" si="25"/>
        <v>0</v>
      </c>
      <c r="R62" s="24"/>
      <c r="S62" s="13">
        <f t="shared" si="21"/>
        <v>0</v>
      </c>
      <c r="T62" s="14"/>
      <c r="U62" s="14"/>
      <c r="V62" s="24"/>
      <c r="W62" s="24"/>
    </row>
    <row r="63" spans="1:23" ht="14.25" customHeight="1" x14ac:dyDescent="0.25">
      <c r="A63" s="25" t="s">
        <v>61</v>
      </c>
      <c r="B63" s="31"/>
      <c r="C63" s="23"/>
      <c r="D63" s="70"/>
      <c r="E63" s="17">
        <f t="shared" si="23"/>
        <v>0</v>
      </c>
      <c r="F63" s="24"/>
      <c r="G63" s="24"/>
      <c r="H63" s="24"/>
      <c r="I63" s="24"/>
      <c r="J63" s="24"/>
      <c r="K63" s="17">
        <f t="shared" si="26"/>
        <v>0</v>
      </c>
      <c r="L63" s="17"/>
      <c r="M63" s="24"/>
      <c r="N63" s="17">
        <f t="shared" si="24"/>
        <v>0</v>
      </c>
      <c r="O63" s="24"/>
      <c r="P63" s="24"/>
      <c r="Q63" s="17">
        <f t="shared" si="25"/>
        <v>0</v>
      </c>
      <c r="R63" s="24"/>
      <c r="S63" s="13">
        <f t="shared" si="21"/>
        <v>0</v>
      </c>
      <c r="T63" s="14"/>
      <c r="U63" s="14"/>
      <c r="V63" s="24"/>
      <c r="W63" s="24"/>
    </row>
    <row r="64" spans="1:23" ht="17.25" customHeight="1" x14ac:dyDescent="0.25">
      <c r="A64" s="25" t="s">
        <v>62</v>
      </c>
      <c r="B64" s="31"/>
      <c r="C64" s="23">
        <v>0.7</v>
      </c>
      <c r="D64" s="70">
        <v>0.5</v>
      </c>
      <c r="E64" s="17">
        <f t="shared" si="23"/>
        <v>1.2</v>
      </c>
      <c r="F64" s="24"/>
      <c r="G64" s="24"/>
      <c r="H64" s="24"/>
      <c r="I64" s="24"/>
      <c r="J64" s="24"/>
      <c r="K64" s="17">
        <f t="shared" si="26"/>
        <v>1.2</v>
      </c>
      <c r="L64" s="17"/>
      <c r="M64" s="24"/>
      <c r="N64" s="17">
        <f t="shared" si="24"/>
        <v>1.2</v>
      </c>
      <c r="O64" s="24"/>
      <c r="P64" s="24"/>
      <c r="Q64" s="17">
        <f t="shared" si="25"/>
        <v>1.2</v>
      </c>
      <c r="R64" s="24"/>
      <c r="S64" s="13">
        <f t="shared" si="21"/>
        <v>1.2</v>
      </c>
      <c r="T64" s="14"/>
      <c r="U64" s="14"/>
      <c r="V64" s="24"/>
      <c r="W64" s="24"/>
    </row>
    <row r="65" spans="1:23" ht="17.25" customHeight="1" x14ac:dyDescent="0.25">
      <c r="A65" s="25" t="s">
        <v>157</v>
      </c>
      <c r="B65" s="31"/>
      <c r="C65" s="23">
        <v>0.5</v>
      </c>
      <c r="D65" s="70">
        <v>0.5</v>
      </c>
      <c r="E65" s="17">
        <f>SUM(C65:D65)</f>
        <v>1</v>
      </c>
      <c r="F65" s="24"/>
      <c r="G65" s="24"/>
      <c r="H65" s="24"/>
      <c r="I65" s="24"/>
      <c r="J65" s="24"/>
      <c r="K65" s="17">
        <f t="shared" si="26"/>
        <v>1</v>
      </c>
      <c r="L65" s="17"/>
      <c r="M65" s="24"/>
      <c r="N65" s="17">
        <f t="shared" si="24"/>
        <v>1</v>
      </c>
      <c r="O65" s="24"/>
      <c r="P65" s="24"/>
      <c r="Q65" s="17">
        <f t="shared" si="25"/>
        <v>1</v>
      </c>
      <c r="R65" s="24"/>
      <c r="S65" s="13">
        <f t="shared" si="21"/>
        <v>1</v>
      </c>
      <c r="T65" s="14"/>
      <c r="U65" s="14"/>
      <c r="V65" s="24"/>
      <c r="W65" s="24"/>
    </row>
    <row r="66" spans="1:23" ht="17.25" customHeight="1" x14ac:dyDescent="0.25">
      <c r="A66" s="25" t="s">
        <v>63</v>
      </c>
      <c r="B66" s="31"/>
      <c r="C66" s="23"/>
      <c r="D66" s="70"/>
      <c r="E66" s="17"/>
      <c r="F66" s="24"/>
      <c r="G66" s="24"/>
      <c r="H66" s="24"/>
      <c r="I66" s="24"/>
      <c r="J66" s="24"/>
      <c r="K66" s="17"/>
      <c r="L66" s="17"/>
      <c r="M66" s="24"/>
      <c r="N66" s="17"/>
      <c r="O66" s="24"/>
      <c r="P66" s="24"/>
      <c r="Q66" s="17"/>
      <c r="R66" s="24"/>
      <c r="S66" s="13"/>
      <c r="T66" s="14"/>
      <c r="U66" s="14"/>
      <c r="V66" s="24"/>
      <c r="W66" s="24"/>
    </row>
    <row r="67" spans="1:23" ht="17.25" customHeight="1" x14ac:dyDescent="0.25">
      <c r="A67" s="25" t="s">
        <v>159</v>
      </c>
      <c r="B67" s="31"/>
      <c r="C67" s="23"/>
      <c r="D67" s="70"/>
      <c r="E67" s="17">
        <f t="shared" si="23"/>
        <v>0</v>
      </c>
      <c r="F67" s="24"/>
      <c r="G67" s="24"/>
      <c r="H67" s="24"/>
      <c r="I67" s="24"/>
      <c r="J67" s="24"/>
      <c r="K67" s="17">
        <f t="shared" si="26"/>
        <v>0</v>
      </c>
      <c r="L67" s="17"/>
      <c r="M67" s="24"/>
      <c r="N67" s="17">
        <f t="shared" si="24"/>
        <v>0</v>
      </c>
      <c r="O67" s="24"/>
      <c r="P67" s="24"/>
      <c r="Q67" s="17">
        <f t="shared" si="25"/>
        <v>0</v>
      </c>
      <c r="R67" s="24"/>
      <c r="S67" s="13">
        <f t="shared" si="21"/>
        <v>0</v>
      </c>
      <c r="T67" s="14"/>
      <c r="U67" s="14"/>
      <c r="V67" s="24"/>
      <c r="W67" s="24"/>
    </row>
    <row r="68" spans="1:23" ht="17.25" hidden="1" customHeight="1" x14ac:dyDescent="0.25">
      <c r="A68" s="25" t="s">
        <v>63</v>
      </c>
      <c r="B68" s="9"/>
      <c r="C68" s="23"/>
      <c r="D68" s="70"/>
      <c r="E68" s="17">
        <f t="shared" si="23"/>
        <v>0</v>
      </c>
      <c r="F68" s="24"/>
      <c r="G68" s="24"/>
      <c r="H68" s="24"/>
      <c r="I68" s="24"/>
      <c r="J68" s="24"/>
      <c r="K68" s="17">
        <f t="shared" si="26"/>
        <v>0</v>
      </c>
      <c r="L68" s="17"/>
      <c r="M68" s="24"/>
      <c r="N68" s="17">
        <f t="shared" si="24"/>
        <v>0</v>
      </c>
      <c r="O68" s="24"/>
      <c r="P68" s="24"/>
      <c r="Q68" s="17">
        <f t="shared" si="25"/>
        <v>0</v>
      </c>
      <c r="R68" s="24"/>
      <c r="S68" s="13">
        <f t="shared" si="21"/>
        <v>0</v>
      </c>
      <c r="T68" s="14"/>
      <c r="U68" s="14"/>
      <c r="V68" s="24"/>
      <c r="W68" s="24"/>
    </row>
    <row r="69" spans="1:23" x14ac:dyDescent="0.25">
      <c r="A69" s="25" t="s">
        <v>64</v>
      </c>
      <c r="B69" s="9"/>
      <c r="C69" s="23">
        <v>1.5</v>
      </c>
      <c r="D69" s="70">
        <v>3</v>
      </c>
      <c r="E69" s="17">
        <f t="shared" si="23"/>
        <v>4.5</v>
      </c>
      <c r="F69" s="24"/>
      <c r="G69" s="24"/>
      <c r="H69" s="24"/>
      <c r="I69" s="24"/>
      <c r="J69" s="24"/>
      <c r="K69" s="17">
        <f t="shared" si="26"/>
        <v>4.5</v>
      </c>
      <c r="L69" s="17"/>
      <c r="M69" s="24"/>
      <c r="N69" s="17">
        <f t="shared" si="24"/>
        <v>4.5</v>
      </c>
      <c r="O69" s="24"/>
      <c r="P69" s="24"/>
      <c r="Q69" s="17">
        <f t="shared" si="25"/>
        <v>4.5</v>
      </c>
      <c r="R69" s="24"/>
      <c r="S69" s="13">
        <f t="shared" si="21"/>
        <v>4.5</v>
      </c>
      <c r="T69" s="14"/>
      <c r="U69" s="14"/>
      <c r="V69" s="24"/>
      <c r="W69" s="24"/>
    </row>
    <row r="70" spans="1:23" x14ac:dyDescent="0.25">
      <c r="A70" s="15" t="s">
        <v>65</v>
      </c>
      <c r="B70" s="9">
        <v>226</v>
      </c>
      <c r="C70" s="16">
        <f>SUM(C71:C100)</f>
        <v>80.259999999999991</v>
      </c>
      <c r="D70" s="69">
        <f>SUM(D71:D100)</f>
        <v>109.52500000000001</v>
      </c>
      <c r="E70" s="17">
        <f>SUM(E71:E100)</f>
        <v>189.785</v>
      </c>
      <c r="F70" s="17"/>
      <c r="G70" s="17">
        <f>SUM(G71:G100)</f>
        <v>0</v>
      </c>
      <c r="H70" s="17">
        <f>SUM(H71:H100)</f>
        <v>0</v>
      </c>
      <c r="I70" s="17">
        <f>SUM(I71:I100)</f>
        <v>0</v>
      </c>
      <c r="J70" s="17">
        <f>SUM(J71:J100)</f>
        <v>0</v>
      </c>
      <c r="K70" s="17">
        <f t="shared" si="26"/>
        <v>189.785</v>
      </c>
      <c r="L70" s="17"/>
      <c r="M70" s="17">
        <f t="shared" ref="M70:R70" si="27">SUM(M71:M100)</f>
        <v>0</v>
      </c>
      <c r="N70" s="17">
        <f t="shared" si="27"/>
        <v>189.785</v>
      </c>
      <c r="O70" s="17">
        <f t="shared" si="27"/>
        <v>0</v>
      </c>
      <c r="P70" s="17">
        <f t="shared" si="27"/>
        <v>0</v>
      </c>
      <c r="Q70" s="17">
        <f t="shared" si="27"/>
        <v>189.785</v>
      </c>
      <c r="R70" s="17">
        <f t="shared" si="27"/>
        <v>0</v>
      </c>
      <c r="S70" s="13">
        <f t="shared" si="21"/>
        <v>189.785</v>
      </c>
      <c r="T70" s="14"/>
      <c r="U70" s="14"/>
      <c r="V70" s="17">
        <f>SUM(V71:V100)</f>
        <v>0</v>
      </c>
      <c r="W70" s="17">
        <f>SUM(W71:W100)</f>
        <v>0</v>
      </c>
    </row>
    <row r="71" spans="1:23" ht="17.25" customHeight="1" x14ac:dyDescent="0.25">
      <c r="A71" s="25" t="s">
        <v>66</v>
      </c>
      <c r="B71" s="9"/>
      <c r="C71" s="23"/>
      <c r="D71" s="70">
        <v>10</v>
      </c>
      <c r="E71" s="17">
        <f>SUM(C71:D71)</f>
        <v>10</v>
      </c>
      <c r="F71" s="24"/>
      <c r="G71" s="24"/>
      <c r="H71" s="24"/>
      <c r="I71" s="24"/>
      <c r="J71" s="24"/>
      <c r="K71" s="17">
        <f t="shared" si="26"/>
        <v>10</v>
      </c>
      <c r="L71" s="17"/>
      <c r="M71" s="24"/>
      <c r="N71" s="17">
        <f t="shared" ref="N71:N102" si="28">SUM(K71:M71)</f>
        <v>10</v>
      </c>
      <c r="O71" s="24"/>
      <c r="P71" s="24"/>
      <c r="Q71" s="17">
        <f t="shared" ref="Q71:Q100" si="29">SUM(N71:P71)</f>
        <v>10</v>
      </c>
      <c r="R71" s="24"/>
      <c r="S71" s="13">
        <f t="shared" si="21"/>
        <v>10</v>
      </c>
      <c r="T71" s="14"/>
      <c r="U71" s="14"/>
      <c r="V71" s="24"/>
      <c r="W71" s="24"/>
    </row>
    <row r="72" spans="1:23" x14ac:dyDescent="0.25">
      <c r="A72" s="25" t="s">
        <v>67</v>
      </c>
      <c r="B72" s="9"/>
      <c r="C72" s="23"/>
      <c r="D72" s="70"/>
      <c r="E72" s="17">
        <f t="shared" ref="E72:E102" si="30">SUM(C72:D72)</f>
        <v>0</v>
      </c>
      <c r="F72" s="24"/>
      <c r="G72" s="24"/>
      <c r="H72" s="24"/>
      <c r="I72" s="24"/>
      <c r="J72" s="24"/>
      <c r="K72" s="17">
        <f t="shared" si="26"/>
        <v>0</v>
      </c>
      <c r="L72" s="17"/>
      <c r="M72" s="24"/>
      <c r="N72" s="17">
        <f t="shared" si="28"/>
        <v>0</v>
      </c>
      <c r="O72" s="24"/>
      <c r="P72" s="24"/>
      <c r="Q72" s="17">
        <f t="shared" si="29"/>
        <v>0</v>
      </c>
      <c r="R72" s="24"/>
      <c r="S72" s="13">
        <f t="shared" si="21"/>
        <v>0</v>
      </c>
      <c r="T72" s="14"/>
      <c r="U72" s="14"/>
      <c r="V72" s="24"/>
      <c r="W72" s="24"/>
    </row>
    <row r="73" spans="1:23" x14ac:dyDescent="0.25">
      <c r="A73" s="25" t="s">
        <v>68</v>
      </c>
      <c r="B73" s="9"/>
      <c r="C73" s="23"/>
      <c r="D73" s="70"/>
      <c r="E73" s="17">
        <f t="shared" si="30"/>
        <v>0</v>
      </c>
      <c r="F73" s="24"/>
      <c r="G73" s="24"/>
      <c r="H73" s="24"/>
      <c r="I73" s="24"/>
      <c r="J73" s="24"/>
      <c r="K73" s="17">
        <f t="shared" si="26"/>
        <v>0</v>
      </c>
      <c r="L73" s="17"/>
      <c r="M73" s="24"/>
      <c r="N73" s="17">
        <f t="shared" si="28"/>
        <v>0</v>
      </c>
      <c r="O73" s="24"/>
      <c r="P73" s="24"/>
      <c r="Q73" s="17">
        <f t="shared" si="29"/>
        <v>0</v>
      </c>
      <c r="R73" s="24"/>
      <c r="S73" s="13">
        <f t="shared" si="21"/>
        <v>0</v>
      </c>
      <c r="T73" s="14"/>
      <c r="U73" s="14"/>
      <c r="V73" s="24"/>
      <c r="W73" s="24"/>
    </row>
    <row r="74" spans="1:23" ht="17.25" customHeight="1" x14ac:dyDescent="0.25">
      <c r="A74" s="25" t="s">
        <v>69</v>
      </c>
      <c r="B74" s="9"/>
      <c r="C74" s="23"/>
      <c r="D74" s="70"/>
      <c r="E74" s="17">
        <f t="shared" si="30"/>
        <v>0</v>
      </c>
      <c r="F74" s="24"/>
      <c r="G74" s="24"/>
      <c r="H74" s="24"/>
      <c r="I74" s="24"/>
      <c r="J74" s="24"/>
      <c r="K74" s="17">
        <f t="shared" si="26"/>
        <v>0</v>
      </c>
      <c r="L74" s="17"/>
      <c r="M74" s="24"/>
      <c r="N74" s="17">
        <f t="shared" si="28"/>
        <v>0</v>
      </c>
      <c r="O74" s="24"/>
      <c r="P74" s="24"/>
      <c r="Q74" s="17">
        <f t="shared" si="29"/>
        <v>0</v>
      </c>
      <c r="R74" s="24"/>
      <c r="S74" s="13">
        <f t="shared" si="21"/>
        <v>0</v>
      </c>
      <c r="T74" s="14"/>
      <c r="U74" s="14"/>
      <c r="V74" s="24"/>
      <c r="W74" s="24"/>
    </row>
    <row r="75" spans="1:23" x14ac:dyDescent="0.25">
      <c r="A75" s="25" t="s">
        <v>70</v>
      </c>
      <c r="B75" s="9"/>
      <c r="C75" s="23"/>
      <c r="D75" s="70"/>
      <c r="E75" s="17">
        <f t="shared" si="30"/>
        <v>0</v>
      </c>
      <c r="F75" s="24"/>
      <c r="G75" s="24"/>
      <c r="H75" s="24"/>
      <c r="I75" s="24"/>
      <c r="J75" s="24"/>
      <c r="K75" s="17">
        <f t="shared" si="26"/>
        <v>0</v>
      </c>
      <c r="L75" s="17"/>
      <c r="M75" s="24"/>
      <c r="N75" s="17">
        <f t="shared" si="28"/>
        <v>0</v>
      </c>
      <c r="O75" s="24"/>
      <c r="P75" s="24"/>
      <c r="Q75" s="17">
        <f t="shared" si="29"/>
        <v>0</v>
      </c>
      <c r="R75" s="24"/>
      <c r="S75" s="13">
        <f t="shared" si="21"/>
        <v>0</v>
      </c>
      <c r="T75" s="14"/>
      <c r="U75" s="14"/>
      <c r="V75" s="24"/>
      <c r="W75" s="24"/>
    </row>
    <row r="76" spans="1:23" ht="18" customHeight="1" x14ac:dyDescent="0.25">
      <c r="A76" s="25" t="s">
        <v>71</v>
      </c>
      <c r="B76" s="9"/>
      <c r="C76" s="23"/>
      <c r="D76" s="70"/>
      <c r="E76" s="17">
        <f t="shared" si="30"/>
        <v>0</v>
      </c>
      <c r="F76" s="24"/>
      <c r="G76" s="24"/>
      <c r="H76" s="24"/>
      <c r="I76" s="24"/>
      <c r="J76" s="24"/>
      <c r="K76" s="17">
        <f t="shared" si="26"/>
        <v>0</v>
      </c>
      <c r="L76" s="17"/>
      <c r="M76" s="24"/>
      <c r="N76" s="17">
        <f t="shared" si="28"/>
        <v>0</v>
      </c>
      <c r="O76" s="24"/>
      <c r="P76" s="24"/>
      <c r="Q76" s="17">
        <f t="shared" si="29"/>
        <v>0</v>
      </c>
      <c r="R76" s="24"/>
      <c r="S76" s="13">
        <f t="shared" si="21"/>
        <v>0</v>
      </c>
      <c r="T76" s="14"/>
      <c r="U76" s="14"/>
      <c r="V76" s="24"/>
      <c r="W76" s="24"/>
    </row>
    <row r="77" spans="1:23" ht="17.25" customHeight="1" x14ac:dyDescent="0.25">
      <c r="A77" s="25" t="s">
        <v>72</v>
      </c>
      <c r="B77" s="9"/>
      <c r="C77" s="23"/>
      <c r="D77" s="70"/>
      <c r="E77" s="17">
        <f t="shared" si="30"/>
        <v>0</v>
      </c>
      <c r="F77" s="24"/>
      <c r="G77" s="24"/>
      <c r="H77" s="24"/>
      <c r="I77" s="24"/>
      <c r="J77" s="24"/>
      <c r="K77" s="17">
        <f t="shared" si="26"/>
        <v>0</v>
      </c>
      <c r="L77" s="17"/>
      <c r="M77" s="24"/>
      <c r="N77" s="17">
        <f t="shared" si="28"/>
        <v>0</v>
      </c>
      <c r="O77" s="24"/>
      <c r="P77" s="24"/>
      <c r="Q77" s="17">
        <f t="shared" si="29"/>
        <v>0</v>
      </c>
      <c r="R77" s="24"/>
      <c r="S77" s="13">
        <f t="shared" si="21"/>
        <v>0</v>
      </c>
      <c r="T77" s="14"/>
      <c r="U77" s="14"/>
      <c r="V77" s="24"/>
      <c r="W77" s="24"/>
    </row>
    <row r="78" spans="1:23" ht="17.25" customHeight="1" x14ac:dyDescent="0.25">
      <c r="A78" s="25" t="s">
        <v>73</v>
      </c>
      <c r="B78" s="9"/>
      <c r="C78" s="23"/>
      <c r="D78" s="70"/>
      <c r="E78" s="17">
        <f t="shared" si="30"/>
        <v>0</v>
      </c>
      <c r="F78" s="24"/>
      <c r="G78" s="24"/>
      <c r="H78" s="24"/>
      <c r="I78" s="24"/>
      <c r="J78" s="24"/>
      <c r="K78" s="17">
        <f t="shared" si="26"/>
        <v>0</v>
      </c>
      <c r="L78" s="17"/>
      <c r="M78" s="24"/>
      <c r="N78" s="17">
        <f t="shared" si="28"/>
        <v>0</v>
      </c>
      <c r="O78" s="24"/>
      <c r="P78" s="24"/>
      <c r="Q78" s="17">
        <f t="shared" si="29"/>
        <v>0</v>
      </c>
      <c r="R78" s="24"/>
      <c r="S78" s="13">
        <f t="shared" si="21"/>
        <v>0</v>
      </c>
      <c r="T78" s="14"/>
      <c r="U78" s="14"/>
      <c r="V78" s="24"/>
      <c r="W78" s="24"/>
    </row>
    <row r="79" spans="1:23" x14ac:dyDescent="0.25">
      <c r="A79" s="25" t="s">
        <v>74</v>
      </c>
      <c r="B79" s="9"/>
      <c r="C79" s="23">
        <v>17.8</v>
      </c>
      <c r="D79" s="70">
        <v>18.524999999999999</v>
      </c>
      <c r="E79" s="17">
        <f t="shared" si="30"/>
        <v>36.325000000000003</v>
      </c>
      <c r="F79" s="24"/>
      <c r="G79" s="24"/>
      <c r="H79" s="24"/>
      <c r="I79" s="24"/>
      <c r="J79" s="24"/>
      <c r="K79" s="17">
        <f t="shared" si="26"/>
        <v>36.325000000000003</v>
      </c>
      <c r="L79" s="17"/>
      <c r="M79" s="24"/>
      <c r="N79" s="17">
        <f t="shared" si="28"/>
        <v>36.325000000000003</v>
      </c>
      <c r="O79" s="24"/>
      <c r="P79" s="24"/>
      <c r="Q79" s="17">
        <f t="shared" si="29"/>
        <v>36.325000000000003</v>
      </c>
      <c r="R79" s="24"/>
      <c r="S79" s="13">
        <f t="shared" si="21"/>
        <v>36.325000000000003</v>
      </c>
      <c r="T79" s="14"/>
      <c r="U79" s="14"/>
      <c r="V79" s="24"/>
      <c r="W79" s="24"/>
    </row>
    <row r="80" spans="1:23" x14ac:dyDescent="0.25">
      <c r="A80" s="25" t="s">
        <v>163</v>
      </c>
      <c r="B80" s="9"/>
      <c r="C80" s="23"/>
      <c r="D80" s="70">
        <v>11.9</v>
      </c>
      <c r="E80" s="17">
        <f t="shared" si="30"/>
        <v>11.9</v>
      </c>
      <c r="F80" s="24"/>
      <c r="G80" s="24"/>
      <c r="H80" s="24"/>
      <c r="I80" s="24"/>
      <c r="J80" s="24"/>
      <c r="K80" s="17">
        <f t="shared" si="26"/>
        <v>11.9</v>
      </c>
      <c r="L80" s="17"/>
      <c r="M80" s="24"/>
      <c r="N80" s="17">
        <f t="shared" si="28"/>
        <v>11.9</v>
      </c>
      <c r="O80" s="24"/>
      <c r="P80" s="24"/>
      <c r="Q80" s="17">
        <f t="shared" si="29"/>
        <v>11.9</v>
      </c>
      <c r="R80" s="24"/>
      <c r="S80" s="13">
        <f t="shared" si="21"/>
        <v>11.9</v>
      </c>
      <c r="T80" s="14"/>
      <c r="U80" s="14"/>
      <c r="V80" s="24"/>
      <c r="W80" s="24"/>
    </row>
    <row r="81" spans="1:23" x14ac:dyDescent="0.25">
      <c r="A81" s="25" t="s">
        <v>75</v>
      </c>
      <c r="B81" s="9"/>
      <c r="C81" s="23"/>
      <c r="D81" s="70"/>
      <c r="E81" s="17">
        <f t="shared" si="30"/>
        <v>0</v>
      </c>
      <c r="F81" s="24"/>
      <c r="G81" s="24"/>
      <c r="H81" s="24"/>
      <c r="I81" s="24"/>
      <c r="J81" s="24"/>
      <c r="K81" s="17">
        <f t="shared" si="26"/>
        <v>0</v>
      </c>
      <c r="L81" s="17"/>
      <c r="M81" s="24"/>
      <c r="N81" s="17">
        <f t="shared" si="28"/>
        <v>0</v>
      </c>
      <c r="O81" s="24"/>
      <c r="P81" s="24"/>
      <c r="Q81" s="17">
        <f t="shared" si="29"/>
        <v>0</v>
      </c>
      <c r="R81" s="24"/>
      <c r="S81" s="13">
        <f t="shared" si="21"/>
        <v>0</v>
      </c>
      <c r="T81" s="14"/>
      <c r="U81" s="14"/>
      <c r="V81" s="24"/>
      <c r="W81" s="24"/>
    </row>
    <row r="82" spans="1:23" x14ac:dyDescent="0.25">
      <c r="A82" s="25" t="s">
        <v>76</v>
      </c>
      <c r="B82" s="9"/>
      <c r="C82" s="23">
        <v>50</v>
      </c>
      <c r="D82" s="70">
        <v>50</v>
      </c>
      <c r="E82" s="17">
        <f t="shared" si="30"/>
        <v>100</v>
      </c>
      <c r="F82" s="24"/>
      <c r="G82" s="24"/>
      <c r="H82" s="24"/>
      <c r="I82" s="24"/>
      <c r="J82" s="24"/>
      <c r="K82" s="17">
        <f t="shared" si="26"/>
        <v>100</v>
      </c>
      <c r="L82" s="17"/>
      <c r="M82" s="24"/>
      <c r="N82" s="17">
        <f t="shared" si="28"/>
        <v>100</v>
      </c>
      <c r="O82" s="24"/>
      <c r="P82" s="24"/>
      <c r="Q82" s="17">
        <f t="shared" si="29"/>
        <v>100</v>
      </c>
      <c r="R82" s="24"/>
      <c r="S82" s="13">
        <f t="shared" si="21"/>
        <v>100</v>
      </c>
      <c r="T82" s="14"/>
      <c r="U82" s="14"/>
      <c r="V82" s="24"/>
      <c r="W82" s="24"/>
    </row>
    <row r="83" spans="1:23" ht="26.25" customHeight="1" x14ac:dyDescent="0.25">
      <c r="A83" s="25" t="s">
        <v>77</v>
      </c>
      <c r="B83" s="9"/>
      <c r="C83" s="23">
        <v>1.66</v>
      </c>
      <c r="D83" s="70">
        <v>3.4</v>
      </c>
      <c r="E83" s="17">
        <f t="shared" si="30"/>
        <v>5.0599999999999996</v>
      </c>
      <c r="F83" s="24"/>
      <c r="G83" s="24"/>
      <c r="H83" s="24"/>
      <c r="I83" s="24"/>
      <c r="J83" s="24"/>
      <c r="K83" s="17">
        <f t="shared" si="26"/>
        <v>5.0599999999999996</v>
      </c>
      <c r="L83" s="17"/>
      <c r="M83" s="24"/>
      <c r="N83" s="17">
        <f t="shared" si="28"/>
        <v>5.0599999999999996</v>
      </c>
      <c r="O83" s="24"/>
      <c r="P83" s="24"/>
      <c r="Q83" s="17">
        <f t="shared" si="29"/>
        <v>5.0599999999999996</v>
      </c>
      <c r="R83" s="24"/>
      <c r="S83" s="13">
        <f t="shared" si="21"/>
        <v>5.0599999999999996</v>
      </c>
      <c r="T83" s="14"/>
      <c r="U83" s="14"/>
      <c r="V83" s="24"/>
      <c r="W83" s="24"/>
    </row>
    <row r="84" spans="1:23" x14ac:dyDescent="0.25">
      <c r="A84" s="25" t="s">
        <v>78</v>
      </c>
      <c r="B84" s="9"/>
      <c r="C84" s="23"/>
      <c r="D84" s="70"/>
      <c r="E84" s="17">
        <f t="shared" si="30"/>
        <v>0</v>
      </c>
      <c r="F84" s="24"/>
      <c r="G84" s="24"/>
      <c r="H84" s="24"/>
      <c r="I84" s="24"/>
      <c r="J84" s="24"/>
      <c r="K84" s="17">
        <f t="shared" si="26"/>
        <v>0</v>
      </c>
      <c r="L84" s="17"/>
      <c r="M84" s="24"/>
      <c r="N84" s="17">
        <f t="shared" si="28"/>
        <v>0</v>
      </c>
      <c r="O84" s="24"/>
      <c r="P84" s="24"/>
      <c r="Q84" s="17">
        <f t="shared" si="29"/>
        <v>0</v>
      </c>
      <c r="R84" s="24"/>
      <c r="S84" s="13">
        <f t="shared" si="21"/>
        <v>0</v>
      </c>
      <c r="T84" s="14"/>
      <c r="U84" s="14"/>
      <c r="V84" s="24"/>
      <c r="W84" s="24"/>
    </row>
    <row r="85" spans="1:23" ht="19.5" customHeight="1" x14ac:dyDescent="0.25">
      <c r="A85" s="25" t="s">
        <v>79</v>
      </c>
      <c r="B85" s="9"/>
      <c r="C85" s="23">
        <v>7.5</v>
      </c>
      <c r="D85" s="74">
        <v>7.5</v>
      </c>
      <c r="E85" s="17">
        <f>SUM(C85:D85)</f>
        <v>15</v>
      </c>
      <c r="F85" s="33"/>
      <c r="G85" s="33"/>
      <c r="H85" s="33"/>
      <c r="I85" s="33"/>
      <c r="J85" s="33"/>
      <c r="K85" s="17">
        <f t="shared" si="26"/>
        <v>15</v>
      </c>
      <c r="L85" s="32"/>
      <c r="M85" s="33"/>
      <c r="N85" s="32">
        <f t="shared" si="28"/>
        <v>15</v>
      </c>
      <c r="O85" s="33"/>
      <c r="P85" s="33"/>
      <c r="Q85" s="32">
        <f t="shared" si="29"/>
        <v>15</v>
      </c>
      <c r="R85" s="33"/>
      <c r="S85" s="34">
        <f t="shared" si="21"/>
        <v>15</v>
      </c>
      <c r="T85" s="35"/>
      <c r="U85" s="35"/>
      <c r="V85" s="24"/>
      <c r="W85" s="24"/>
    </row>
    <row r="86" spans="1:23" hidden="1" x14ac:dyDescent="0.25">
      <c r="A86" s="25" t="s">
        <v>158</v>
      </c>
      <c r="B86" s="9"/>
      <c r="C86" s="23"/>
      <c r="D86" s="70"/>
      <c r="E86" s="17">
        <f t="shared" si="30"/>
        <v>0</v>
      </c>
      <c r="F86" s="24"/>
      <c r="G86" s="24"/>
      <c r="H86" s="24"/>
      <c r="I86" s="24"/>
      <c r="J86" s="24"/>
      <c r="K86" s="17">
        <f t="shared" si="26"/>
        <v>0</v>
      </c>
      <c r="L86" s="17"/>
      <c r="M86" s="24"/>
      <c r="N86" s="17">
        <f t="shared" si="28"/>
        <v>0</v>
      </c>
      <c r="O86" s="24"/>
      <c r="P86" s="24"/>
      <c r="Q86" s="17">
        <f t="shared" si="29"/>
        <v>0</v>
      </c>
      <c r="R86" s="24"/>
      <c r="S86" s="13">
        <f t="shared" si="21"/>
        <v>0</v>
      </c>
      <c r="T86" s="14"/>
      <c r="U86" s="14"/>
      <c r="V86" s="24"/>
      <c r="W86" s="24"/>
    </row>
    <row r="87" spans="1:23" hidden="1" x14ac:dyDescent="0.25">
      <c r="A87" s="25" t="s">
        <v>80</v>
      </c>
      <c r="B87" s="9"/>
      <c r="C87" s="23"/>
      <c r="D87" s="70"/>
      <c r="E87" s="17">
        <f t="shared" si="30"/>
        <v>0</v>
      </c>
      <c r="F87" s="24"/>
      <c r="G87" s="24"/>
      <c r="H87" s="24"/>
      <c r="I87" s="24"/>
      <c r="J87" s="24"/>
      <c r="K87" s="17">
        <f t="shared" si="26"/>
        <v>0</v>
      </c>
      <c r="L87" s="17"/>
      <c r="M87" s="24"/>
      <c r="N87" s="17">
        <f t="shared" si="28"/>
        <v>0</v>
      </c>
      <c r="O87" s="24"/>
      <c r="P87" s="24"/>
      <c r="Q87" s="17">
        <f t="shared" si="29"/>
        <v>0</v>
      </c>
      <c r="R87" s="24"/>
      <c r="S87" s="13">
        <f t="shared" si="21"/>
        <v>0</v>
      </c>
      <c r="T87" s="14"/>
      <c r="U87" s="14"/>
      <c r="V87" s="24"/>
      <c r="W87" s="24"/>
    </row>
    <row r="88" spans="1:23" ht="32.25" hidden="1" customHeight="1" x14ac:dyDescent="0.25">
      <c r="A88" s="25" t="s">
        <v>81</v>
      </c>
      <c r="B88" s="9"/>
      <c r="C88" s="23"/>
      <c r="D88" s="70"/>
      <c r="E88" s="17">
        <f t="shared" si="30"/>
        <v>0</v>
      </c>
      <c r="F88" s="24"/>
      <c r="G88" s="24"/>
      <c r="H88" s="24"/>
      <c r="I88" s="24"/>
      <c r="J88" s="24"/>
      <c r="K88" s="17">
        <f t="shared" si="26"/>
        <v>0</v>
      </c>
      <c r="L88" s="17"/>
      <c r="M88" s="24"/>
      <c r="N88" s="17">
        <f t="shared" si="28"/>
        <v>0</v>
      </c>
      <c r="O88" s="24"/>
      <c r="P88" s="24"/>
      <c r="Q88" s="17">
        <f t="shared" si="29"/>
        <v>0</v>
      </c>
      <c r="R88" s="24"/>
      <c r="S88" s="13">
        <f t="shared" si="21"/>
        <v>0</v>
      </c>
      <c r="T88" s="14"/>
      <c r="U88" s="14"/>
      <c r="V88" s="24"/>
      <c r="W88" s="24"/>
    </row>
    <row r="89" spans="1:23" ht="18" hidden="1" customHeight="1" x14ac:dyDescent="0.25">
      <c r="A89" s="25" t="s">
        <v>82</v>
      </c>
      <c r="B89" s="9"/>
      <c r="C89" s="23"/>
      <c r="D89" s="70"/>
      <c r="E89" s="17">
        <f t="shared" si="30"/>
        <v>0</v>
      </c>
      <c r="F89" s="24"/>
      <c r="G89" s="24"/>
      <c r="H89" s="24"/>
      <c r="I89" s="24"/>
      <c r="J89" s="24"/>
      <c r="K89" s="17">
        <f t="shared" si="26"/>
        <v>0</v>
      </c>
      <c r="L89" s="17"/>
      <c r="M89" s="24"/>
      <c r="N89" s="17">
        <f t="shared" si="28"/>
        <v>0</v>
      </c>
      <c r="O89" s="24"/>
      <c r="P89" s="24"/>
      <c r="Q89" s="17">
        <f t="shared" si="29"/>
        <v>0</v>
      </c>
      <c r="R89" s="24"/>
      <c r="S89" s="13">
        <f t="shared" si="21"/>
        <v>0</v>
      </c>
      <c r="T89" s="14"/>
      <c r="U89" s="14"/>
      <c r="V89" s="24"/>
      <c r="W89" s="24"/>
    </row>
    <row r="90" spans="1:23" ht="21.75" hidden="1" customHeight="1" x14ac:dyDescent="0.25">
      <c r="A90" s="25" t="s">
        <v>83</v>
      </c>
      <c r="B90" s="9"/>
      <c r="C90" s="23"/>
      <c r="D90" s="70"/>
      <c r="E90" s="17">
        <f t="shared" si="30"/>
        <v>0</v>
      </c>
      <c r="F90" s="24"/>
      <c r="G90" s="24"/>
      <c r="H90" s="24"/>
      <c r="I90" s="24"/>
      <c r="J90" s="24"/>
      <c r="K90" s="17">
        <f t="shared" si="26"/>
        <v>0</v>
      </c>
      <c r="L90" s="17"/>
      <c r="M90" s="24"/>
      <c r="N90" s="17">
        <f t="shared" si="28"/>
        <v>0</v>
      </c>
      <c r="O90" s="24"/>
      <c r="P90" s="24"/>
      <c r="Q90" s="17">
        <f t="shared" si="29"/>
        <v>0</v>
      </c>
      <c r="R90" s="24"/>
      <c r="S90" s="13">
        <f t="shared" si="21"/>
        <v>0</v>
      </c>
      <c r="T90" s="14"/>
      <c r="U90" s="14"/>
      <c r="V90" s="24"/>
      <c r="W90" s="24"/>
    </row>
    <row r="91" spans="1:23" ht="18" hidden="1" customHeight="1" x14ac:dyDescent="0.25">
      <c r="A91" s="25" t="s">
        <v>84</v>
      </c>
      <c r="B91" s="9"/>
      <c r="C91" s="23"/>
      <c r="D91" s="70"/>
      <c r="E91" s="17">
        <f t="shared" si="30"/>
        <v>0</v>
      </c>
      <c r="F91" s="24"/>
      <c r="G91" s="24"/>
      <c r="H91" s="24"/>
      <c r="I91" s="24"/>
      <c r="J91" s="24"/>
      <c r="K91" s="17">
        <f t="shared" si="26"/>
        <v>0</v>
      </c>
      <c r="L91" s="17"/>
      <c r="M91" s="24"/>
      <c r="N91" s="17">
        <f t="shared" si="28"/>
        <v>0</v>
      </c>
      <c r="O91" s="24"/>
      <c r="P91" s="24"/>
      <c r="Q91" s="17">
        <f t="shared" si="29"/>
        <v>0</v>
      </c>
      <c r="R91" s="24"/>
      <c r="S91" s="13">
        <f t="shared" si="21"/>
        <v>0</v>
      </c>
      <c r="T91" s="14"/>
      <c r="U91" s="14"/>
      <c r="V91" s="24"/>
      <c r="W91" s="24"/>
    </row>
    <row r="92" spans="1:23" ht="47.25" hidden="1" customHeight="1" x14ac:dyDescent="0.25">
      <c r="A92" s="25" t="s">
        <v>85</v>
      </c>
      <c r="B92" s="9"/>
      <c r="C92" s="23"/>
      <c r="D92" s="70"/>
      <c r="E92" s="17">
        <f t="shared" si="30"/>
        <v>0</v>
      </c>
      <c r="F92" s="24"/>
      <c r="G92" s="24"/>
      <c r="H92" s="24"/>
      <c r="I92" s="24"/>
      <c r="J92" s="24"/>
      <c r="K92" s="17">
        <f t="shared" si="26"/>
        <v>0</v>
      </c>
      <c r="L92" s="17"/>
      <c r="M92" s="24"/>
      <c r="N92" s="17">
        <f t="shared" si="28"/>
        <v>0</v>
      </c>
      <c r="O92" s="24"/>
      <c r="P92" s="24"/>
      <c r="Q92" s="17">
        <f t="shared" si="29"/>
        <v>0</v>
      </c>
      <c r="R92" s="24"/>
      <c r="S92" s="13">
        <f t="shared" si="21"/>
        <v>0</v>
      </c>
      <c r="T92" s="14"/>
      <c r="U92" s="14"/>
      <c r="V92" s="24"/>
      <c r="W92" s="24"/>
    </row>
    <row r="93" spans="1:23" ht="27.75" hidden="1" customHeight="1" x14ac:dyDescent="0.25">
      <c r="A93" s="25" t="s">
        <v>86</v>
      </c>
      <c r="B93" s="9"/>
      <c r="C93" s="23"/>
      <c r="D93" s="70"/>
      <c r="E93" s="17">
        <f t="shared" si="30"/>
        <v>0</v>
      </c>
      <c r="F93" s="24"/>
      <c r="G93" s="24"/>
      <c r="H93" s="24"/>
      <c r="I93" s="24"/>
      <c r="J93" s="24"/>
      <c r="K93" s="17">
        <f t="shared" si="26"/>
        <v>0</v>
      </c>
      <c r="L93" s="17"/>
      <c r="M93" s="24"/>
      <c r="N93" s="17">
        <f t="shared" si="28"/>
        <v>0</v>
      </c>
      <c r="O93" s="24"/>
      <c r="P93" s="24"/>
      <c r="Q93" s="17">
        <f t="shared" si="29"/>
        <v>0</v>
      </c>
      <c r="R93" s="24"/>
      <c r="S93" s="13">
        <f t="shared" si="21"/>
        <v>0</v>
      </c>
      <c r="T93" s="14"/>
      <c r="U93" s="14"/>
      <c r="V93" s="24"/>
      <c r="W93" s="24"/>
    </row>
    <row r="94" spans="1:23" ht="18" hidden="1" customHeight="1" x14ac:dyDescent="0.25">
      <c r="A94" s="25" t="s">
        <v>87</v>
      </c>
      <c r="B94" s="9"/>
      <c r="C94" s="23"/>
      <c r="D94" s="70"/>
      <c r="E94" s="17">
        <f t="shared" si="30"/>
        <v>0</v>
      </c>
      <c r="F94" s="24"/>
      <c r="G94" s="24"/>
      <c r="H94" s="24"/>
      <c r="I94" s="24"/>
      <c r="J94" s="24"/>
      <c r="K94" s="17">
        <f t="shared" ref="K94:K125" si="31">SUM(E94:J94)</f>
        <v>0</v>
      </c>
      <c r="L94" s="17"/>
      <c r="M94" s="24"/>
      <c r="N94" s="17">
        <f t="shared" si="28"/>
        <v>0</v>
      </c>
      <c r="O94" s="24"/>
      <c r="P94" s="24"/>
      <c r="Q94" s="17">
        <f t="shared" si="29"/>
        <v>0</v>
      </c>
      <c r="R94" s="24"/>
      <c r="S94" s="13">
        <f t="shared" si="21"/>
        <v>0</v>
      </c>
      <c r="T94" s="14"/>
      <c r="U94" s="14"/>
      <c r="V94" s="24"/>
      <c r="W94" s="24"/>
    </row>
    <row r="95" spans="1:23" ht="18" hidden="1" customHeight="1" x14ac:dyDescent="0.25">
      <c r="A95" s="25" t="s">
        <v>18</v>
      </c>
      <c r="B95" s="9"/>
      <c r="C95" s="23"/>
      <c r="D95" s="70"/>
      <c r="E95" s="17">
        <f t="shared" si="30"/>
        <v>0</v>
      </c>
      <c r="F95" s="24"/>
      <c r="G95" s="24"/>
      <c r="H95" s="24"/>
      <c r="I95" s="24"/>
      <c r="J95" s="24"/>
      <c r="K95" s="17">
        <f t="shared" si="31"/>
        <v>0</v>
      </c>
      <c r="L95" s="17"/>
      <c r="M95" s="24"/>
      <c r="N95" s="17">
        <f t="shared" si="28"/>
        <v>0</v>
      </c>
      <c r="O95" s="24"/>
      <c r="P95" s="24"/>
      <c r="Q95" s="17">
        <f t="shared" si="29"/>
        <v>0</v>
      </c>
      <c r="R95" s="24"/>
      <c r="S95" s="13">
        <f t="shared" si="21"/>
        <v>0</v>
      </c>
      <c r="T95" s="14"/>
      <c r="U95" s="14"/>
      <c r="V95" s="24"/>
      <c r="W95" s="24"/>
    </row>
    <row r="96" spans="1:23" ht="18" hidden="1" customHeight="1" x14ac:dyDescent="0.25">
      <c r="A96" s="25" t="s">
        <v>88</v>
      </c>
      <c r="B96" s="9"/>
      <c r="C96" s="23"/>
      <c r="D96" s="70"/>
      <c r="E96" s="17">
        <f t="shared" si="30"/>
        <v>0</v>
      </c>
      <c r="F96" s="24"/>
      <c r="G96" s="24"/>
      <c r="H96" s="24"/>
      <c r="I96" s="24"/>
      <c r="J96" s="24"/>
      <c r="K96" s="17">
        <f t="shared" si="31"/>
        <v>0</v>
      </c>
      <c r="L96" s="17"/>
      <c r="M96" s="24"/>
      <c r="N96" s="17">
        <f t="shared" si="28"/>
        <v>0</v>
      </c>
      <c r="O96" s="24"/>
      <c r="P96" s="24"/>
      <c r="Q96" s="17">
        <f t="shared" si="29"/>
        <v>0</v>
      </c>
      <c r="R96" s="24"/>
      <c r="S96" s="13">
        <f t="shared" si="21"/>
        <v>0</v>
      </c>
      <c r="T96" s="14"/>
      <c r="U96" s="14"/>
      <c r="V96" s="24"/>
      <c r="W96" s="24"/>
    </row>
    <row r="97" spans="1:23" ht="18" hidden="1" customHeight="1" x14ac:dyDescent="0.25">
      <c r="A97" s="25" t="s">
        <v>89</v>
      </c>
      <c r="B97" s="9"/>
      <c r="C97" s="23"/>
      <c r="D97" s="70"/>
      <c r="E97" s="17">
        <f>SUM(C97:D97)</f>
        <v>0</v>
      </c>
      <c r="F97" s="24"/>
      <c r="G97" s="24"/>
      <c r="H97" s="24"/>
      <c r="I97" s="24"/>
      <c r="J97" s="24"/>
      <c r="K97" s="17">
        <f t="shared" si="31"/>
        <v>0</v>
      </c>
      <c r="L97" s="17"/>
      <c r="M97" s="24"/>
      <c r="N97" s="17">
        <f t="shared" si="28"/>
        <v>0</v>
      </c>
      <c r="O97" s="24"/>
      <c r="P97" s="24"/>
      <c r="Q97" s="17">
        <f t="shared" si="29"/>
        <v>0</v>
      </c>
      <c r="R97" s="24"/>
      <c r="S97" s="13">
        <f t="shared" si="21"/>
        <v>0</v>
      </c>
      <c r="T97" s="14"/>
      <c r="U97" s="14"/>
      <c r="V97" s="24"/>
      <c r="W97" s="24"/>
    </row>
    <row r="98" spans="1:23" ht="18" hidden="1" customHeight="1" x14ac:dyDescent="0.25">
      <c r="A98" s="25" t="s">
        <v>90</v>
      </c>
      <c r="B98" s="9"/>
      <c r="C98" s="23"/>
      <c r="D98" s="70"/>
      <c r="E98" s="17">
        <f t="shared" si="30"/>
        <v>0</v>
      </c>
      <c r="F98" s="24"/>
      <c r="G98" s="24"/>
      <c r="H98" s="24"/>
      <c r="I98" s="24"/>
      <c r="J98" s="24"/>
      <c r="K98" s="17">
        <f t="shared" si="31"/>
        <v>0</v>
      </c>
      <c r="L98" s="17"/>
      <c r="M98" s="24"/>
      <c r="N98" s="17">
        <f t="shared" si="28"/>
        <v>0</v>
      </c>
      <c r="O98" s="24"/>
      <c r="P98" s="24"/>
      <c r="Q98" s="17">
        <f t="shared" si="29"/>
        <v>0</v>
      </c>
      <c r="R98" s="24"/>
      <c r="S98" s="13">
        <f t="shared" si="21"/>
        <v>0</v>
      </c>
      <c r="T98" s="14"/>
      <c r="U98" s="14"/>
      <c r="V98" s="24"/>
      <c r="W98" s="24"/>
    </row>
    <row r="99" spans="1:23" ht="18" hidden="1" customHeight="1" x14ac:dyDescent="0.25">
      <c r="A99" s="25" t="s">
        <v>91</v>
      </c>
      <c r="B99" s="9"/>
      <c r="C99" s="23"/>
      <c r="D99" s="70"/>
      <c r="E99" s="17">
        <f t="shared" si="30"/>
        <v>0</v>
      </c>
      <c r="F99" s="24"/>
      <c r="G99" s="24"/>
      <c r="H99" s="24"/>
      <c r="I99" s="24"/>
      <c r="J99" s="24"/>
      <c r="K99" s="17">
        <f t="shared" si="31"/>
        <v>0</v>
      </c>
      <c r="L99" s="17"/>
      <c r="M99" s="24"/>
      <c r="N99" s="17">
        <f t="shared" si="28"/>
        <v>0</v>
      </c>
      <c r="O99" s="24"/>
      <c r="P99" s="24"/>
      <c r="Q99" s="17">
        <f t="shared" si="29"/>
        <v>0</v>
      </c>
      <c r="R99" s="24"/>
      <c r="S99" s="13">
        <f t="shared" si="21"/>
        <v>0</v>
      </c>
      <c r="T99" s="14"/>
      <c r="U99" s="14"/>
      <c r="V99" s="24"/>
      <c r="W99" s="24"/>
    </row>
    <row r="100" spans="1:23" x14ac:dyDescent="0.25">
      <c r="A100" s="25" t="s">
        <v>92</v>
      </c>
      <c r="B100" s="9"/>
      <c r="C100" s="23">
        <v>3.3</v>
      </c>
      <c r="D100" s="70">
        <v>8.1999999999999993</v>
      </c>
      <c r="E100" s="17">
        <f t="shared" si="30"/>
        <v>11.5</v>
      </c>
      <c r="F100" s="24"/>
      <c r="G100" s="24"/>
      <c r="H100" s="24"/>
      <c r="I100" s="24"/>
      <c r="J100" s="24"/>
      <c r="K100" s="17">
        <f t="shared" si="31"/>
        <v>11.5</v>
      </c>
      <c r="L100" s="17"/>
      <c r="M100" s="24"/>
      <c r="N100" s="17">
        <f t="shared" si="28"/>
        <v>11.5</v>
      </c>
      <c r="O100" s="24"/>
      <c r="P100" s="24"/>
      <c r="Q100" s="17">
        <f t="shared" si="29"/>
        <v>11.5</v>
      </c>
      <c r="R100" s="24"/>
      <c r="S100" s="13">
        <f t="shared" si="21"/>
        <v>11.5</v>
      </c>
      <c r="T100" s="14"/>
      <c r="U100" s="14"/>
      <c r="V100" s="24"/>
      <c r="W100" s="24"/>
    </row>
    <row r="101" spans="1:23" x14ac:dyDescent="0.25">
      <c r="A101" s="15" t="s">
        <v>93</v>
      </c>
      <c r="B101" s="30">
        <v>227</v>
      </c>
      <c r="C101" s="16">
        <f>C102</f>
        <v>3</v>
      </c>
      <c r="D101" s="73">
        <f>D102</f>
        <v>3</v>
      </c>
      <c r="E101" s="16">
        <f>E102</f>
        <v>6</v>
      </c>
      <c r="F101" s="16"/>
      <c r="G101" s="16">
        <f>G102</f>
        <v>0</v>
      </c>
      <c r="H101" s="16">
        <f>H102</f>
        <v>0</v>
      </c>
      <c r="I101" s="16">
        <f>I102</f>
        <v>0</v>
      </c>
      <c r="J101" s="16">
        <f>J102</f>
        <v>0</v>
      </c>
      <c r="K101" s="17">
        <f t="shared" si="31"/>
        <v>6</v>
      </c>
      <c r="L101" s="16"/>
      <c r="M101" s="16">
        <f t="shared" ref="M101:S101" si="32">M102</f>
        <v>0</v>
      </c>
      <c r="N101" s="16">
        <f t="shared" si="32"/>
        <v>6</v>
      </c>
      <c r="O101" s="16">
        <f t="shared" si="32"/>
        <v>0</v>
      </c>
      <c r="P101" s="16">
        <f t="shared" si="32"/>
        <v>0</v>
      </c>
      <c r="Q101" s="16">
        <f t="shared" si="32"/>
        <v>6</v>
      </c>
      <c r="R101" s="16">
        <f t="shared" si="32"/>
        <v>0</v>
      </c>
      <c r="S101" s="16">
        <f t="shared" si="32"/>
        <v>6</v>
      </c>
      <c r="T101" s="14"/>
      <c r="U101" s="14"/>
      <c r="V101" s="16">
        <f>V102</f>
        <v>0</v>
      </c>
      <c r="W101" s="16">
        <f>W102</f>
        <v>0</v>
      </c>
    </row>
    <row r="102" spans="1:23" x14ac:dyDescent="0.25">
      <c r="A102" s="25" t="s">
        <v>94</v>
      </c>
      <c r="B102" s="30"/>
      <c r="C102" s="23">
        <v>3</v>
      </c>
      <c r="D102" s="70">
        <v>3</v>
      </c>
      <c r="E102" s="17">
        <f t="shared" si="30"/>
        <v>6</v>
      </c>
      <c r="F102" s="24"/>
      <c r="G102" s="24"/>
      <c r="H102" s="24"/>
      <c r="I102" s="24"/>
      <c r="J102" s="24"/>
      <c r="K102" s="17">
        <f t="shared" si="31"/>
        <v>6</v>
      </c>
      <c r="L102" s="17"/>
      <c r="M102" s="24"/>
      <c r="N102" s="17">
        <f t="shared" si="28"/>
        <v>6</v>
      </c>
      <c r="O102" s="24"/>
      <c r="P102" s="24"/>
      <c r="Q102" s="17">
        <f>N102+O102+P102</f>
        <v>6</v>
      </c>
      <c r="R102" s="24"/>
      <c r="S102" s="16">
        <f>P102+Q102+R102</f>
        <v>6</v>
      </c>
      <c r="T102" s="14"/>
      <c r="U102" s="14"/>
      <c r="V102" s="24"/>
      <c r="W102" s="24"/>
    </row>
    <row r="103" spans="1:23" x14ac:dyDescent="0.25">
      <c r="A103" s="36" t="s">
        <v>95</v>
      </c>
      <c r="B103" s="37">
        <v>228</v>
      </c>
      <c r="C103" s="38">
        <f>C104</f>
        <v>0</v>
      </c>
      <c r="D103" s="73">
        <f>D104</f>
        <v>0</v>
      </c>
      <c r="E103" s="16">
        <f>E104</f>
        <v>0</v>
      </c>
      <c r="F103" s="16"/>
      <c r="G103" s="16">
        <f>G104</f>
        <v>0</v>
      </c>
      <c r="H103" s="16">
        <f>H104</f>
        <v>0</v>
      </c>
      <c r="I103" s="16">
        <f>I104</f>
        <v>0</v>
      </c>
      <c r="J103" s="16">
        <f>J104</f>
        <v>0</v>
      </c>
      <c r="K103" s="17">
        <f t="shared" si="31"/>
        <v>0</v>
      </c>
      <c r="L103" s="16"/>
      <c r="M103" s="16">
        <f t="shared" ref="M103:S103" si="33">M104</f>
        <v>0</v>
      </c>
      <c r="N103" s="16">
        <f t="shared" si="33"/>
        <v>0</v>
      </c>
      <c r="O103" s="16">
        <f t="shared" si="33"/>
        <v>0</v>
      </c>
      <c r="P103" s="16">
        <f t="shared" si="33"/>
        <v>0</v>
      </c>
      <c r="Q103" s="16">
        <f t="shared" si="33"/>
        <v>0</v>
      </c>
      <c r="R103" s="16">
        <f t="shared" si="33"/>
        <v>0</v>
      </c>
      <c r="S103" s="16">
        <f t="shared" si="33"/>
        <v>0</v>
      </c>
      <c r="T103" s="14"/>
      <c r="U103" s="14"/>
      <c r="V103" s="24"/>
      <c r="W103" s="24"/>
    </row>
    <row r="104" spans="1:23" ht="60" x14ac:dyDescent="0.25">
      <c r="A104" s="39" t="s">
        <v>96</v>
      </c>
      <c r="B104" s="9"/>
      <c r="C104" s="17"/>
      <c r="D104" s="70"/>
      <c r="E104" s="17">
        <f>SUM(C104:D104)</f>
        <v>0</v>
      </c>
      <c r="F104" s="24"/>
      <c r="G104" s="24"/>
      <c r="H104" s="24"/>
      <c r="I104" s="24"/>
      <c r="J104" s="24"/>
      <c r="K104" s="17">
        <f t="shared" si="31"/>
        <v>0</v>
      </c>
      <c r="L104" s="17"/>
      <c r="M104" s="24"/>
      <c r="N104" s="17">
        <f>SUM(K104:M104)</f>
        <v>0</v>
      </c>
      <c r="O104" s="24"/>
      <c r="P104" s="24"/>
      <c r="Q104" s="17">
        <f>SUM(N104:P104)</f>
        <v>0</v>
      </c>
      <c r="R104" s="24"/>
      <c r="S104" s="16">
        <f>SUM(P104:R104)</f>
        <v>0</v>
      </c>
      <c r="T104" s="14"/>
      <c r="U104" s="14"/>
      <c r="V104" s="24"/>
      <c r="W104" s="24"/>
    </row>
    <row r="105" spans="1:23" x14ac:dyDescent="0.25">
      <c r="A105" s="15" t="s">
        <v>97</v>
      </c>
      <c r="B105" s="9">
        <v>266</v>
      </c>
      <c r="C105" s="17">
        <f>C107+C106</f>
        <v>3.6</v>
      </c>
      <c r="D105" s="69">
        <f>D107+D106</f>
        <v>3</v>
      </c>
      <c r="E105" s="17">
        <f>E107+E106</f>
        <v>6.6000000000000005</v>
      </c>
      <c r="F105" s="16"/>
      <c r="G105" s="16">
        <f>G106+G107</f>
        <v>0</v>
      </c>
      <c r="H105" s="16">
        <f>H106+H107</f>
        <v>0</v>
      </c>
      <c r="I105" s="16">
        <f>I106+I107</f>
        <v>0</v>
      </c>
      <c r="J105" s="16">
        <f>J106+J107</f>
        <v>0</v>
      </c>
      <c r="K105" s="17">
        <f t="shared" si="31"/>
        <v>6.6000000000000005</v>
      </c>
      <c r="L105" s="16"/>
      <c r="M105" s="16">
        <f t="shared" ref="M105:S105" si="34">M106+M107</f>
        <v>0</v>
      </c>
      <c r="N105" s="16">
        <f t="shared" si="34"/>
        <v>6.6000000000000005</v>
      </c>
      <c r="O105" s="16">
        <f t="shared" si="34"/>
        <v>0</v>
      </c>
      <c r="P105" s="16">
        <f t="shared" si="34"/>
        <v>0</v>
      </c>
      <c r="Q105" s="16">
        <f t="shared" si="34"/>
        <v>6.6000000000000005</v>
      </c>
      <c r="R105" s="16">
        <f t="shared" si="34"/>
        <v>0</v>
      </c>
      <c r="S105" s="16">
        <f t="shared" si="34"/>
        <v>6.6000000000000005</v>
      </c>
      <c r="T105" s="14"/>
      <c r="U105" s="14"/>
      <c r="V105" s="17">
        <f>V107+V106</f>
        <v>3</v>
      </c>
      <c r="W105" s="17">
        <f>W107+W106</f>
        <v>3</v>
      </c>
    </row>
    <row r="106" spans="1:23" x14ac:dyDescent="0.25">
      <c r="A106" s="25" t="s">
        <v>98</v>
      </c>
      <c r="B106" s="9"/>
      <c r="C106" s="20">
        <v>3</v>
      </c>
      <c r="D106" s="69">
        <v>2.4</v>
      </c>
      <c r="E106" s="17">
        <f>SUM(C106:D106)</f>
        <v>5.4</v>
      </c>
      <c r="F106" s="17"/>
      <c r="G106" s="17"/>
      <c r="H106" s="17"/>
      <c r="I106" s="17"/>
      <c r="J106" s="17"/>
      <c r="K106" s="17">
        <f t="shared" si="31"/>
        <v>5.4</v>
      </c>
      <c r="L106" s="17"/>
      <c r="M106" s="17"/>
      <c r="N106" s="17">
        <f>SUM(K106:M106)</f>
        <v>5.4</v>
      </c>
      <c r="O106" s="17"/>
      <c r="P106" s="17"/>
      <c r="Q106" s="17">
        <f>N106+O106+P106</f>
        <v>5.4</v>
      </c>
      <c r="R106" s="17"/>
      <c r="S106" s="16">
        <f>P106+Q106+R106</f>
        <v>5.4</v>
      </c>
      <c r="T106" s="14"/>
      <c r="U106" s="14"/>
      <c r="V106" s="24">
        <v>2.4</v>
      </c>
      <c r="W106" s="24">
        <v>2.4</v>
      </c>
    </row>
    <row r="107" spans="1:23" x14ac:dyDescent="0.25">
      <c r="A107" s="22" t="s">
        <v>20</v>
      </c>
      <c r="B107" s="9"/>
      <c r="C107" s="24">
        <v>0.6</v>
      </c>
      <c r="D107" s="70">
        <v>0.6</v>
      </c>
      <c r="E107" s="17">
        <f>SUM(C107:D107)</f>
        <v>1.2</v>
      </c>
      <c r="F107" s="24"/>
      <c r="G107" s="24"/>
      <c r="H107" s="24"/>
      <c r="I107" s="24"/>
      <c r="J107" s="24"/>
      <c r="K107" s="17">
        <f t="shared" si="31"/>
        <v>1.2</v>
      </c>
      <c r="L107" s="17"/>
      <c r="M107" s="24"/>
      <c r="N107" s="17">
        <f>SUM(K107:M107)</f>
        <v>1.2</v>
      </c>
      <c r="O107" s="24"/>
      <c r="P107" s="24"/>
      <c r="Q107" s="17">
        <f>N107+O107+P107</f>
        <v>1.2</v>
      </c>
      <c r="R107" s="24"/>
      <c r="S107" s="16">
        <f>P107+Q107+R107</f>
        <v>1.2</v>
      </c>
      <c r="T107" s="14"/>
      <c r="U107" s="14"/>
      <c r="V107" s="40">
        <v>0.6</v>
      </c>
      <c r="W107" s="40">
        <v>0.6</v>
      </c>
    </row>
    <row r="108" spans="1:23" x14ac:dyDescent="0.25">
      <c r="A108" s="41" t="s">
        <v>99</v>
      </c>
      <c r="B108" s="42">
        <v>290</v>
      </c>
      <c r="C108" s="43">
        <f>SUM(C109:C115)</f>
        <v>183.90199999999999</v>
      </c>
      <c r="D108" s="75">
        <f>SUM(D109:D115)</f>
        <v>175.185</v>
      </c>
      <c r="E108" s="43">
        <f>SUM(E109:E115)</f>
        <v>359.08699999999999</v>
      </c>
      <c r="F108" s="43"/>
      <c r="G108" s="43">
        <f>SUM(G109:G115)</f>
        <v>0</v>
      </c>
      <c r="H108" s="43">
        <f>SUM(H109:H115)</f>
        <v>0</v>
      </c>
      <c r="I108" s="43">
        <f>SUM(I109:I115)</f>
        <v>0</v>
      </c>
      <c r="J108" s="43">
        <f>SUM(J109:J115)</f>
        <v>0</v>
      </c>
      <c r="K108" s="17">
        <f t="shared" si="31"/>
        <v>359.08699999999999</v>
      </c>
      <c r="L108" s="43"/>
      <c r="M108" s="43">
        <f t="shared" ref="M108:R108" si="35">SUM(M109:M115)</f>
        <v>0</v>
      </c>
      <c r="N108" s="43">
        <f t="shared" si="35"/>
        <v>359.08699999999999</v>
      </c>
      <c r="O108" s="43">
        <f t="shared" si="35"/>
        <v>0</v>
      </c>
      <c r="P108" s="43">
        <f t="shared" si="35"/>
        <v>0</v>
      </c>
      <c r="Q108" s="43">
        <f t="shared" si="35"/>
        <v>359.08699999999999</v>
      </c>
      <c r="R108" s="43">
        <f t="shared" si="35"/>
        <v>0</v>
      </c>
      <c r="S108" s="13">
        <f t="shared" ref="S108:S115" si="36">Q108-R108</f>
        <v>359.08699999999999</v>
      </c>
      <c r="T108" s="14"/>
      <c r="U108" s="14"/>
      <c r="V108" s="43">
        <f>SUM(V109:V115)</f>
        <v>175.185</v>
      </c>
      <c r="W108" s="43">
        <f>SUM(W109:W115)</f>
        <v>175.185</v>
      </c>
    </row>
    <row r="109" spans="1:23" x14ac:dyDescent="0.25">
      <c r="A109" s="44" t="s">
        <v>100</v>
      </c>
      <c r="B109" s="42">
        <v>291</v>
      </c>
      <c r="C109" s="24">
        <v>84.218000000000004</v>
      </c>
      <c r="D109" s="70">
        <v>75.501000000000005</v>
      </c>
      <c r="E109" s="17">
        <f>SUM(C109:D109)</f>
        <v>159.71899999999999</v>
      </c>
      <c r="F109" s="24"/>
      <c r="G109" s="24"/>
      <c r="H109" s="24"/>
      <c r="I109" s="24"/>
      <c r="J109" s="24"/>
      <c r="K109" s="17">
        <f t="shared" si="31"/>
        <v>159.71899999999999</v>
      </c>
      <c r="L109" s="17"/>
      <c r="M109" s="24"/>
      <c r="N109" s="17">
        <f t="shared" ref="N109:N115" si="37">SUM(K109:M109)</f>
        <v>159.71899999999999</v>
      </c>
      <c r="O109" s="24"/>
      <c r="P109" s="24"/>
      <c r="Q109" s="17">
        <f t="shared" ref="Q109:Q115" si="38">SUM(N109:P109)</f>
        <v>159.71899999999999</v>
      </c>
      <c r="R109" s="24"/>
      <c r="S109" s="13">
        <f t="shared" si="36"/>
        <v>159.71899999999999</v>
      </c>
      <c r="T109" s="14"/>
      <c r="U109" s="14"/>
      <c r="V109" s="70">
        <v>75.501000000000005</v>
      </c>
      <c r="W109" s="70">
        <v>75.501000000000005</v>
      </c>
    </row>
    <row r="110" spans="1:23" x14ac:dyDescent="0.25">
      <c r="A110" s="44" t="s">
        <v>101</v>
      </c>
      <c r="B110" s="42">
        <v>291</v>
      </c>
      <c r="C110" s="24">
        <v>99.683999999999997</v>
      </c>
      <c r="D110" s="70">
        <v>99.683999999999997</v>
      </c>
      <c r="E110" s="17">
        <f t="shared" ref="E110:E115" si="39">SUM(C110:D110)</f>
        <v>199.36799999999999</v>
      </c>
      <c r="F110" s="24"/>
      <c r="G110" s="24"/>
      <c r="H110" s="24"/>
      <c r="I110" s="24"/>
      <c r="J110" s="24"/>
      <c r="K110" s="17">
        <f t="shared" si="31"/>
        <v>199.36799999999999</v>
      </c>
      <c r="L110" s="17"/>
      <c r="M110" s="24"/>
      <c r="N110" s="17">
        <f t="shared" si="37"/>
        <v>199.36799999999999</v>
      </c>
      <c r="O110" s="24"/>
      <c r="P110" s="24"/>
      <c r="Q110" s="17">
        <f t="shared" si="38"/>
        <v>199.36799999999999</v>
      </c>
      <c r="R110" s="24"/>
      <c r="S110" s="13">
        <f t="shared" si="36"/>
        <v>199.36799999999999</v>
      </c>
      <c r="T110" s="14"/>
      <c r="U110" s="14"/>
      <c r="V110" s="70">
        <v>99.683999999999997</v>
      </c>
      <c r="W110" s="70">
        <v>99.683999999999997</v>
      </c>
    </row>
    <row r="111" spans="1:23" x14ac:dyDescent="0.25">
      <c r="A111" s="45" t="s">
        <v>102</v>
      </c>
      <c r="B111" s="46"/>
      <c r="C111" s="47"/>
      <c r="D111" s="70"/>
      <c r="E111" s="17">
        <f t="shared" si="39"/>
        <v>0</v>
      </c>
      <c r="F111" s="24"/>
      <c r="G111" s="24"/>
      <c r="H111" s="24"/>
      <c r="I111" s="24"/>
      <c r="J111" s="24"/>
      <c r="K111" s="17">
        <f t="shared" si="31"/>
        <v>0</v>
      </c>
      <c r="L111" s="17"/>
      <c r="M111" s="24"/>
      <c r="N111" s="17">
        <f t="shared" si="37"/>
        <v>0</v>
      </c>
      <c r="O111" s="24"/>
      <c r="P111" s="24"/>
      <c r="Q111" s="17">
        <f t="shared" si="38"/>
        <v>0</v>
      </c>
      <c r="R111" s="24"/>
      <c r="S111" s="13">
        <f t="shared" si="36"/>
        <v>0</v>
      </c>
      <c r="T111" s="14"/>
      <c r="U111" s="14"/>
      <c r="V111" s="24"/>
      <c r="W111" s="24"/>
    </row>
    <row r="112" spans="1:23" ht="17.25" customHeight="1" x14ac:dyDescent="0.25">
      <c r="A112" s="44" t="s">
        <v>103</v>
      </c>
      <c r="B112" s="42">
        <v>291</v>
      </c>
      <c r="C112" s="23"/>
      <c r="D112" s="70"/>
      <c r="E112" s="17">
        <f t="shared" si="39"/>
        <v>0</v>
      </c>
      <c r="F112" s="24"/>
      <c r="G112" s="24"/>
      <c r="H112" s="24"/>
      <c r="I112" s="24"/>
      <c r="J112" s="24"/>
      <c r="K112" s="17">
        <f t="shared" si="31"/>
        <v>0</v>
      </c>
      <c r="L112" s="17"/>
      <c r="M112" s="24"/>
      <c r="N112" s="17">
        <f t="shared" si="37"/>
        <v>0</v>
      </c>
      <c r="O112" s="24"/>
      <c r="P112" s="24"/>
      <c r="Q112" s="17">
        <f t="shared" si="38"/>
        <v>0</v>
      </c>
      <c r="R112" s="24"/>
      <c r="S112" s="13">
        <f t="shared" si="36"/>
        <v>0</v>
      </c>
      <c r="T112" s="14"/>
      <c r="U112" s="14"/>
      <c r="V112" s="24"/>
      <c r="W112" s="24"/>
    </row>
    <row r="113" spans="1:23" x14ac:dyDescent="0.25">
      <c r="A113" s="44" t="s">
        <v>104</v>
      </c>
      <c r="B113" s="42"/>
      <c r="C113" s="23"/>
      <c r="D113" s="70"/>
      <c r="E113" s="17">
        <f t="shared" si="39"/>
        <v>0</v>
      </c>
      <c r="F113" s="24"/>
      <c r="G113" s="24"/>
      <c r="H113" s="24"/>
      <c r="I113" s="24"/>
      <c r="J113" s="24"/>
      <c r="K113" s="17">
        <f t="shared" si="31"/>
        <v>0</v>
      </c>
      <c r="L113" s="17"/>
      <c r="M113" s="24"/>
      <c r="N113" s="17">
        <f t="shared" si="37"/>
        <v>0</v>
      </c>
      <c r="O113" s="24"/>
      <c r="P113" s="24"/>
      <c r="Q113" s="17">
        <f t="shared" si="38"/>
        <v>0</v>
      </c>
      <c r="R113" s="24"/>
      <c r="S113" s="13">
        <f t="shared" si="36"/>
        <v>0</v>
      </c>
      <c r="T113" s="14"/>
      <c r="U113" s="14"/>
      <c r="V113" s="24"/>
      <c r="W113" s="24"/>
    </row>
    <row r="114" spans="1:23" ht="15.75" customHeight="1" x14ac:dyDescent="0.25">
      <c r="A114" s="44" t="s">
        <v>105</v>
      </c>
      <c r="B114" s="42">
        <v>295</v>
      </c>
      <c r="C114" s="23"/>
      <c r="D114" s="70"/>
      <c r="E114" s="17">
        <f t="shared" si="39"/>
        <v>0</v>
      </c>
      <c r="F114" s="24"/>
      <c r="G114" s="24"/>
      <c r="H114" s="24"/>
      <c r="I114" s="24"/>
      <c r="J114" s="24"/>
      <c r="K114" s="17">
        <f t="shared" si="31"/>
        <v>0</v>
      </c>
      <c r="L114" s="17"/>
      <c r="M114" s="24"/>
      <c r="N114" s="17">
        <f t="shared" si="37"/>
        <v>0</v>
      </c>
      <c r="O114" s="24"/>
      <c r="P114" s="24"/>
      <c r="Q114" s="17">
        <f t="shared" si="38"/>
        <v>0</v>
      </c>
      <c r="R114" s="24"/>
      <c r="S114" s="13">
        <f t="shared" si="36"/>
        <v>0</v>
      </c>
      <c r="T114" s="14"/>
      <c r="U114" s="14"/>
      <c r="V114" s="24"/>
      <c r="W114" s="24"/>
    </row>
    <row r="115" spans="1:23" x14ac:dyDescent="0.25">
      <c r="A115" s="44" t="s">
        <v>106</v>
      </c>
      <c r="B115" s="48"/>
      <c r="C115" s="23"/>
      <c r="D115" s="70"/>
      <c r="E115" s="17">
        <f t="shared" si="39"/>
        <v>0</v>
      </c>
      <c r="F115" s="24"/>
      <c r="G115" s="24"/>
      <c r="H115" s="24"/>
      <c r="I115" s="24"/>
      <c r="J115" s="24"/>
      <c r="K115" s="17">
        <f t="shared" si="31"/>
        <v>0</v>
      </c>
      <c r="L115" s="17"/>
      <c r="M115" s="24"/>
      <c r="N115" s="17">
        <f t="shared" si="37"/>
        <v>0</v>
      </c>
      <c r="O115" s="24"/>
      <c r="P115" s="24"/>
      <c r="Q115" s="17">
        <f t="shared" si="38"/>
        <v>0</v>
      </c>
      <c r="R115" s="24"/>
      <c r="S115" s="13">
        <f t="shared" si="36"/>
        <v>0</v>
      </c>
      <c r="T115" s="14"/>
      <c r="U115" s="14"/>
      <c r="V115" s="24"/>
      <c r="W115" s="24"/>
    </row>
    <row r="116" spans="1:23" x14ac:dyDescent="0.25">
      <c r="A116" s="15" t="s">
        <v>107</v>
      </c>
      <c r="B116" s="9">
        <v>300</v>
      </c>
      <c r="C116" s="16">
        <f>C117+C139+C155+C157</f>
        <v>1</v>
      </c>
      <c r="D116" s="73">
        <f>D117+D139+D155+D157</f>
        <v>2</v>
      </c>
      <c r="E116" s="16">
        <f>E117+E139+E155+E157</f>
        <v>3</v>
      </c>
      <c r="F116" s="16"/>
      <c r="G116" s="16">
        <f>G117+G139+G155+G157</f>
        <v>0</v>
      </c>
      <c r="H116" s="16">
        <f>H117+H139+H155+H157</f>
        <v>0</v>
      </c>
      <c r="I116" s="16">
        <f>I117+I139+I155+I157</f>
        <v>0</v>
      </c>
      <c r="J116" s="16">
        <f>J117+J139+J155+J157</f>
        <v>0</v>
      </c>
      <c r="K116" s="17">
        <f t="shared" si="31"/>
        <v>3</v>
      </c>
      <c r="L116" s="16"/>
      <c r="M116" s="16">
        <f t="shared" ref="M116:S116" si="40">M117+M139+M155+M157</f>
        <v>0</v>
      </c>
      <c r="N116" s="16">
        <f>N117+N139+N155+N157</f>
        <v>3</v>
      </c>
      <c r="O116" s="16">
        <f t="shared" si="40"/>
        <v>0</v>
      </c>
      <c r="P116" s="16">
        <f t="shared" si="40"/>
        <v>0</v>
      </c>
      <c r="Q116" s="16">
        <f t="shared" si="40"/>
        <v>3</v>
      </c>
      <c r="R116" s="16">
        <f t="shared" si="40"/>
        <v>0</v>
      </c>
      <c r="S116" s="16">
        <f t="shared" si="40"/>
        <v>3</v>
      </c>
      <c r="T116" s="14"/>
      <c r="U116" s="14"/>
      <c r="V116" s="16">
        <f>V117+V139+V155+V157</f>
        <v>0</v>
      </c>
      <c r="W116" s="16">
        <f>W117+W139+W155+W157</f>
        <v>0</v>
      </c>
    </row>
    <row r="117" spans="1:23" x14ac:dyDescent="0.25">
      <c r="A117" s="15" t="s">
        <v>108</v>
      </c>
      <c r="B117" s="9">
        <v>310</v>
      </c>
      <c r="C117" s="16">
        <f>C118+C119+C120+C121+C122+C123+C124+C125+C126+C127+C128+C129+C130+C131+C132+C133+C134+C135+C136+C138</f>
        <v>0</v>
      </c>
      <c r="D117" s="69">
        <f>D118+D119+D120+D121+D122+D123+D124+D125+D126+D127+D128+D129+D130+D131+D132+D133+D134+D135+D136+D138</f>
        <v>0</v>
      </c>
      <c r="E117" s="17">
        <f>E118+E119+E120+E121+E122+E123+E124+E125+E126+E127+E128+E129+E130+E131+E132+E133+E134+E135+E136+E138</f>
        <v>0</v>
      </c>
      <c r="F117" s="17"/>
      <c r="G117" s="17">
        <f>G118+G119+G120+G121+G122+G123+G124+G125+G126+G127+G128+G129+G130+G131+G132+G133+G134+G135+G136+G138</f>
        <v>0</v>
      </c>
      <c r="H117" s="17">
        <f>H118+H119+H120+H121+H122+H123+H124+H125+H126+H127+H128+H129+H130+H131+H132+H133+H134+H135+H136+H138</f>
        <v>0</v>
      </c>
      <c r="I117" s="17">
        <f>I118+I119+I120+I121+I122+I123+I124+I125+I126+I127+I128+I129+I130+I131+I132+I133+I134+I135+I136+I138</f>
        <v>0</v>
      </c>
      <c r="J117" s="17">
        <f>J118+J119+J120+J121+J122+J123+J124+J125+J126+J127+J128+J129+J130+J131+J132+J133+J134+J135+J136+J138</f>
        <v>0</v>
      </c>
      <c r="K117" s="17">
        <f t="shared" si="31"/>
        <v>0</v>
      </c>
      <c r="L117" s="17"/>
      <c r="M117" s="17">
        <f t="shared" ref="M117:R117" si="41">M118+M119+M120+M121+M122+M123+M124+M125+M126+M127+M128+M129+M130+M131+M132+M133+M134+M135+M136+M138</f>
        <v>0</v>
      </c>
      <c r="N117" s="17">
        <f t="shared" si="41"/>
        <v>0</v>
      </c>
      <c r="O117" s="17">
        <f t="shared" si="41"/>
        <v>0</v>
      </c>
      <c r="P117" s="17">
        <f t="shared" si="41"/>
        <v>0</v>
      </c>
      <c r="Q117" s="17">
        <f t="shared" si="41"/>
        <v>0</v>
      </c>
      <c r="R117" s="17">
        <f t="shared" si="41"/>
        <v>0</v>
      </c>
      <c r="S117" s="13">
        <f t="shared" ref="S117:S154" si="42">Q117-R117</f>
        <v>0</v>
      </c>
      <c r="T117" s="14"/>
      <c r="U117" s="14"/>
      <c r="V117" s="17">
        <f>V118+V119+V120+V121+V122+V123+V124+V125+V126+V127+V128+V129+V130+V131+V132+V133+V134+V135+V136+V138</f>
        <v>0</v>
      </c>
      <c r="W117" s="17">
        <f>W118+W119+W120+W121+W122+W123+W124+W125+W126+W127+W128+W129+W130+W131+W132+W133+W134+W135+W136+W138</f>
        <v>0</v>
      </c>
    </row>
    <row r="118" spans="1:23" x14ac:dyDescent="0.25">
      <c r="A118" s="25" t="s">
        <v>109</v>
      </c>
      <c r="B118" s="9"/>
      <c r="C118" s="23"/>
      <c r="D118" s="70"/>
      <c r="E118" s="17">
        <f>SUM(C118:D118)</f>
        <v>0</v>
      </c>
      <c r="F118" s="24"/>
      <c r="G118" s="24"/>
      <c r="H118" s="24"/>
      <c r="I118" s="24"/>
      <c r="J118" s="24"/>
      <c r="K118" s="17">
        <f t="shared" si="31"/>
        <v>0</v>
      </c>
      <c r="L118" s="17"/>
      <c r="M118" s="24"/>
      <c r="N118" s="17">
        <f t="shared" ref="N118:N138" si="43">SUM(K118:M118)</f>
        <v>0</v>
      </c>
      <c r="O118" s="24"/>
      <c r="P118" s="24"/>
      <c r="Q118" s="17">
        <f t="shared" ref="Q118:Q138" si="44">SUM(N118:P118)</f>
        <v>0</v>
      </c>
      <c r="R118" s="24"/>
      <c r="S118" s="13">
        <f t="shared" si="42"/>
        <v>0</v>
      </c>
      <c r="T118" s="14"/>
      <c r="U118" s="14"/>
      <c r="V118" s="24"/>
      <c r="W118" s="24"/>
    </row>
    <row r="119" spans="1:23" x14ac:dyDescent="0.25">
      <c r="A119" s="25" t="s">
        <v>110</v>
      </c>
      <c r="B119" s="9"/>
      <c r="C119" s="23"/>
      <c r="D119" s="70"/>
      <c r="E119" s="17">
        <f t="shared" ref="E119:E138" si="45">SUM(C119:D119)</f>
        <v>0</v>
      </c>
      <c r="F119" s="24"/>
      <c r="G119" s="24"/>
      <c r="H119" s="24"/>
      <c r="I119" s="24"/>
      <c r="J119" s="24"/>
      <c r="K119" s="17">
        <f t="shared" si="31"/>
        <v>0</v>
      </c>
      <c r="L119" s="17"/>
      <c r="M119" s="24"/>
      <c r="N119" s="17">
        <f t="shared" si="43"/>
        <v>0</v>
      </c>
      <c r="O119" s="24"/>
      <c r="P119" s="24"/>
      <c r="Q119" s="17">
        <f t="shared" si="44"/>
        <v>0</v>
      </c>
      <c r="R119" s="24"/>
      <c r="S119" s="13">
        <f t="shared" si="42"/>
        <v>0</v>
      </c>
      <c r="T119" s="14"/>
      <c r="U119" s="14"/>
      <c r="V119" s="24"/>
      <c r="W119" s="24"/>
    </row>
    <row r="120" spans="1:23" x14ac:dyDescent="0.25">
      <c r="A120" s="25" t="s">
        <v>164</v>
      </c>
      <c r="B120" s="9"/>
      <c r="C120" s="23"/>
      <c r="D120" s="70"/>
      <c r="E120" s="17">
        <f t="shared" si="45"/>
        <v>0</v>
      </c>
      <c r="F120" s="24"/>
      <c r="G120" s="24"/>
      <c r="H120" s="24"/>
      <c r="I120" s="24"/>
      <c r="J120" s="24"/>
      <c r="K120" s="17">
        <f t="shared" si="31"/>
        <v>0</v>
      </c>
      <c r="L120" s="17"/>
      <c r="M120" s="24"/>
      <c r="N120" s="17">
        <f t="shared" si="43"/>
        <v>0</v>
      </c>
      <c r="O120" s="24"/>
      <c r="P120" s="24"/>
      <c r="Q120" s="17">
        <f t="shared" si="44"/>
        <v>0</v>
      </c>
      <c r="R120" s="24"/>
      <c r="S120" s="13">
        <f t="shared" si="42"/>
        <v>0</v>
      </c>
      <c r="T120" s="14"/>
      <c r="U120" s="14"/>
      <c r="V120" s="24"/>
      <c r="W120" s="24"/>
    </row>
    <row r="121" spans="1:23" x14ac:dyDescent="0.25">
      <c r="A121" s="25" t="s">
        <v>111</v>
      </c>
      <c r="B121" s="9"/>
      <c r="C121" s="23"/>
      <c r="D121" s="70"/>
      <c r="E121" s="17">
        <f t="shared" si="45"/>
        <v>0</v>
      </c>
      <c r="F121" s="24"/>
      <c r="G121" s="24"/>
      <c r="H121" s="24"/>
      <c r="I121" s="24"/>
      <c r="J121" s="24"/>
      <c r="K121" s="17">
        <f t="shared" si="31"/>
        <v>0</v>
      </c>
      <c r="L121" s="17"/>
      <c r="M121" s="24"/>
      <c r="N121" s="17">
        <f t="shared" si="43"/>
        <v>0</v>
      </c>
      <c r="O121" s="24"/>
      <c r="P121" s="24"/>
      <c r="Q121" s="17">
        <f t="shared" si="44"/>
        <v>0</v>
      </c>
      <c r="R121" s="24"/>
      <c r="S121" s="13">
        <f t="shared" si="42"/>
        <v>0</v>
      </c>
      <c r="T121" s="14"/>
      <c r="U121" s="14"/>
      <c r="V121" s="24"/>
      <c r="W121" s="24"/>
    </row>
    <row r="122" spans="1:23" x14ac:dyDescent="0.25">
      <c r="A122" s="25" t="s">
        <v>112</v>
      </c>
      <c r="B122" s="9"/>
      <c r="C122" s="23"/>
      <c r="D122" s="70"/>
      <c r="E122" s="17">
        <f t="shared" si="45"/>
        <v>0</v>
      </c>
      <c r="F122" s="24"/>
      <c r="G122" s="24"/>
      <c r="H122" s="24"/>
      <c r="I122" s="24"/>
      <c r="J122" s="24"/>
      <c r="K122" s="17">
        <f t="shared" si="31"/>
        <v>0</v>
      </c>
      <c r="L122" s="17"/>
      <c r="M122" s="24"/>
      <c r="N122" s="17">
        <f t="shared" si="43"/>
        <v>0</v>
      </c>
      <c r="O122" s="24"/>
      <c r="P122" s="24"/>
      <c r="Q122" s="17">
        <f t="shared" si="44"/>
        <v>0</v>
      </c>
      <c r="R122" s="24"/>
      <c r="S122" s="13">
        <f t="shared" si="42"/>
        <v>0</v>
      </c>
      <c r="T122" s="14"/>
      <c r="U122" s="14"/>
      <c r="V122" s="24"/>
      <c r="W122" s="24"/>
    </row>
    <row r="123" spans="1:23" ht="18" customHeight="1" x14ac:dyDescent="0.25">
      <c r="A123" s="25" t="s">
        <v>113</v>
      </c>
      <c r="B123" s="9"/>
      <c r="C123" s="23"/>
      <c r="D123" s="70"/>
      <c r="E123" s="17">
        <f t="shared" si="45"/>
        <v>0</v>
      </c>
      <c r="F123" s="24"/>
      <c r="G123" s="24"/>
      <c r="H123" s="24"/>
      <c r="I123" s="24"/>
      <c r="J123" s="24"/>
      <c r="K123" s="17">
        <f t="shared" si="31"/>
        <v>0</v>
      </c>
      <c r="L123" s="17"/>
      <c r="M123" s="24"/>
      <c r="N123" s="17">
        <f t="shared" si="43"/>
        <v>0</v>
      </c>
      <c r="O123" s="24"/>
      <c r="P123" s="24"/>
      <c r="Q123" s="17">
        <f t="shared" si="44"/>
        <v>0</v>
      </c>
      <c r="R123" s="24"/>
      <c r="S123" s="13">
        <f t="shared" si="42"/>
        <v>0</v>
      </c>
      <c r="T123" s="14"/>
      <c r="U123" s="14"/>
      <c r="V123" s="24"/>
      <c r="W123" s="24"/>
    </row>
    <row r="124" spans="1:23" x14ac:dyDescent="0.25">
      <c r="A124" s="25" t="s">
        <v>114</v>
      </c>
      <c r="B124" s="9"/>
      <c r="C124" s="23"/>
      <c r="D124" s="70"/>
      <c r="E124" s="17">
        <f t="shared" si="45"/>
        <v>0</v>
      </c>
      <c r="F124" s="24"/>
      <c r="G124" s="24"/>
      <c r="H124" s="24"/>
      <c r="I124" s="24"/>
      <c r="J124" s="24"/>
      <c r="K124" s="17">
        <f t="shared" si="31"/>
        <v>0</v>
      </c>
      <c r="L124" s="17"/>
      <c r="M124" s="24"/>
      <c r="N124" s="17">
        <f t="shared" si="43"/>
        <v>0</v>
      </c>
      <c r="O124" s="24"/>
      <c r="P124" s="24"/>
      <c r="Q124" s="17">
        <f t="shared" si="44"/>
        <v>0</v>
      </c>
      <c r="R124" s="24"/>
      <c r="S124" s="13">
        <f t="shared" si="42"/>
        <v>0</v>
      </c>
      <c r="T124" s="14"/>
      <c r="U124" s="14"/>
      <c r="V124" s="24"/>
      <c r="W124" s="24"/>
    </row>
    <row r="125" spans="1:23" x14ac:dyDescent="0.25">
      <c r="A125" s="25" t="s">
        <v>115</v>
      </c>
      <c r="B125" s="9"/>
      <c r="C125" s="23"/>
      <c r="D125" s="70"/>
      <c r="E125" s="17">
        <f t="shared" si="45"/>
        <v>0</v>
      </c>
      <c r="F125" s="24"/>
      <c r="G125" s="24"/>
      <c r="H125" s="24"/>
      <c r="I125" s="24"/>
      <c r="J125" s="24"/>
      <c r="K125" s="17">
        <f t="shared" si="31"/>
        <v>0</v>
      </c>
      <c r="L125" s="17"/>
      <c r="M125" s="24"/>
      <c r="N125" s="17">
        <f t="shared" si="43"/>
        <v>0</v>
      </c>
      <c r="O125" s="24"/>
      <c r="P125" s="24"/>
      <c r="Q125" s="17">
        <f t="shared" si="44"/>
        <v>0</v>
      </c>
      <c r="R125" s="24"/>
      <c r="S125" s="13">
        <f t="shared" si="42"/>
        <v>0</v>
      </c>
      <c r="T125" s="14"/>
      <c r="U125" s="14"/>
      <c r="V125" s="24"/>
      <c r="W125" s="24"/>
    </row>
    <row r="126" spans="1:23" x14ac:dyDescent="0.25">
      <c r="A126" s="49" t="s">
        <v>116</v>
      </c>
      <c r="B126" s="9"/>
      <c r="C126" s="23"/>
      <c r="D126" s="70"/>
      <c r="E126" s="17">
        <f t="shared" si="45"/>
        <v>0</v>
      </c>
      <c r="F126" s="24"/>
      <c r="G126" s="24"/>
      <c r="H126" s="24"/>
      <c r="I126" s="24"/>
      <c r="J126" s="24"/>
      <c r="K126" s="17">
        <f t="shared" ref="K126:K157" si="46">SUM(E126:J126)</f>
        <v>0</v>
      </c>
      <c r="L126" s="17"/>
      <c r="M126" s="24"/>
      <c r="N126" s="17">
        <f t="shared" si="43"/>
        <v>0</v>
      </c>
      <c r="O126" s="24"/>
      <c r="P126" s="24"/>
      <c r="Q126" s="17">
        <f t="shared" si="44"/>
        <v>0</v>
      </c>
      <c r="R126" s="24"/>
      <c r="S126" s="13">
        <f t="shared" si="42"/>
        <v>0</v>
      </c>
      <c r="T126" s="14"/>
      <c r="U126" s="14"/>
      <c r="V126" s="24"/>
      <c r="W126" s="24"/>
    </row>
    <row r="127" spans="1:23" x14ac:dyDescent="0.25">
      <c r="A127" s="49" t="s">
        <v>117</v>
      </c>
      <c r="B127" s="9"/>
      <c r="C127" s="23"/>
      <c r="D127" s="70"/>
      <c r="E127" s="17">
        <f t="shared" si="45"/>
        <v>0</v>
      </c>
      <c r="F127" s="24"/>
      <c r="G127" s="24"/>
      <c r="H127" s="24"/>
      <c r="I127" s="24"/>
      <c r="J127" s="24"/>
      <c r="K127" s="17">
        <f t="shared" si="46"/>
        <v>0</v>
      </c>
      <c r="L127" s="17"/>
      <c r="M127" s="24"/>
      <c r="N127" s="17">
        <f t="shared" si="43"/>
        <v>0</v>
      </c>
      <c r="O127" s="24"/>
      <c r="P127" s="24"/>
      <c r="Q127" s="17">
        <f t="shared" si="44"/>
        <v>0</v>
      </c>
      <c r="R127" s="24"/>
      <c r="S127" s="13">
        <f t="shared" si="42"/>
        <v>0</v>
      </c>
      <c r="T127" s="14"/>
      <c r="U127" s="14"/>
      <c r="V127" s="24"/>
      <c r="W127" s="24"/>
    </row>
    <row r="128" spans="1:23" x14ac:dyDescent="0.25">
      <c r="A128" s="25" t="s">
        <v>118</v>
      </c>
      <c r="B128" s="9"/>
      <c r="C128" s="23"/>
      <c r="D128" s="70"/>
      <c r="E128" s="17">
        <f t="shared" si="45"/>
        <v>0</v>
      </c>
      <c r="F128" s="24"/>
      <c r="G128" s="24"/>
      <c r="H128" s="24"/>
      <c r="I128" s="24"/>
      <c r="J128" s="24"/>
      <c r="K128" s="17">
        <f t="shared" si="46"/>
        <v>0</v>
      </c>
      <c r="L128" s="17"/>
      <c r="M128" s="24"/>
      <c r="N128" s="17">
        <f t="shared" si="43"/>
        <v>0</v>
      </c>
      <c r="O128" s="24"/>
      <c r="P128" s="24"/>
      <c r="Q128" s="17">
        <f t="shared" si="44"/>
        <v>0</v>
      </c>
      <c r="R128" s="24"/>
      <c r="S128" s="13">
        <f t="shared" si="42"/>
        <v>0</v>
      </c>
      <c r="T128" s="14"/>
      <c r="U128" s="14"/>
      <c r="V128" s="24"/>
      <c r="W128" s="24"/>
    </row>
    <row r="129" spans="1:23" x14ac:dyDescent="0.25">
      <c r="A129" s="25" t="s">
        <v>119</v>
      </c>
      <c r="B129" s="9"/>
      <c r="C129" s="23"/>
      <c r="D129" s="70"/>
      <c r="E129" s="17">
        <f t="shared" si="45"/>
        <v>0</v>
      </c>
      <c r="F129" s="24"/>
      <c r="G129" s="24"/>
      <c r="H129" s="24"/>
      <c r="I129" s="24"/>
      <c r="J129" s="24"/>
      <c r="K129" s="17">
        <f t="shared" si="46"/>
        <v>0</v>
      </c>
      <c r="L129" s="17"/>
      <c r="M129" s="24"/>
      <c r="N129" s="17">
        <f t="shared" si="43"/>
        <v>0</v>
      </c>
      <c r="O129" s="24"/>
      <c r="P129" s="24"/>
      <c r="Q129" s="17">
        <f t="shared" si="44"/>
        <v>0</v>
      </c>
      <c r="R129" s="24"/>
      <c r="S129" s="13">
        <f t="shared" si="42"/>
        <v>0</v>
      </c>
      <c r="T129" s="14"/>
      <c r="U129" s="14"/>
      <c r="V129" s="24"/>
      <c r="W129" s="24"/>
    </row>
    <row r="130" spans="1:23" x14ac:dyDescent="0.25">
      <c r="A130" s="25" t="s">
        <v>120</v>
      </c>
      <c r="B130" s="9"/>
      <c r="C130" s="23"/>
      <c r="D130" s="70"/>
      <c r="E130" s="17">
        <f t="shared" si="45"/>
        <v>0</v>
      </c>
      <c r="F130" s="24"/>
      <c r="G130" s="24"/>
      <c r="H130" s="24"/>
      <c r="I130" s="24"/>
      <c r="J130" s="24"/>
      <c r="K130" s="17">
        <f t="shared" si="46"/>
        <v>0</v>
      </c>
      <c r="L130" s="17"/>
      <c r="M130" s="24"/>
      <c r="N130" s="17">
        <f t="shared" si="43"/>
        <v>0</v>
      </c>
      <c r="O130" s="24"/>
      <c r="P130" s="24"/>
      <c r="Q130" s="17">
        <f t="shared" si="44"/>
        <v>0</v>
      </c>
      <c r="R130" s="24"/>
      <c r="S130" s="13">
        <f t="shared" si="42"/>
        <v>0</v>
      </c>
      <c r="T130" s="14"/>
      <c r="U130" s="14"/>
      <c r="V130" s="24"/>
      <c r="W130" s="24"/>
    </row>
    <row r="131" spans="1:23" x14ac:dyDescent="0.25">
      <c r="A131" s="25" t="s">
        <v>121</v>
      </c>
      <c r="B131" s="9"/>
      <c r="C131" s="23"/>
      <c r="D131" s="70"/>
      <c r="E131" s="17">
        <f t="shared" si="45"/>
        <v>0</v>
      </c>
      <c r="F131" s="24"/>
      <c r="G131" s="24"/>
      <c r="H131" s="24"/>
      <c r="I131" s="24"/>
      <c r="J131" s="24"/>
      <c r="K131" s="17">
        <f t="shared" si="46"/>
        <v>0</v>
      </c>
      <c r="L131" s="17"/>
      <c r="M131" s="24"/>
      <c r="N131" s="17">
        <f t="shared" si="43"/>
        <v>0</v>
      </c>
      <c r="O131" s="24"/>
      <c r="P131" s="24"/>
      <c r="Q131" s="17">
        <f t="shared" si="44"/>
        <v>0</v>
      </c>
      <c r="R131" s="24"/>
      <c r="S131" s="13">
        <f t="shared" si="42"/>
        <v>0</v>
      </c>
      <c r="T131" s="14"/>
      <c r="U131" s="14"/>
      <c r="V131" s="24"/>
      <c r="W131" s="24"/>
    </row>
    <row r="132" spans="1:23" x14ac:dyDescent="0.25">
      <c r="A132" s="25" t="s">
        <v>122</v>
      </c>
      <c r="B132" s="9"/>
      <c r="C132" s="23"/>
      <c r="D132" s="70"/>
      <c r="E132" s="17">
        <f t="shared" si="45"/>
        <v>0</v>
      </c>
      <c r="F132" s="24"/>
      <c r="G132" s="24"/>
      <c r="H132" s="24"/>
      <c r="I132" s="24"/>
      <c r="J132" s="24"/>
      <c r="K132" s="17">
        <f t="shared" si="46"/>
        <v>0</v>
      </c>
      <c r="L132" s="17"/>
      <c r="M132" s="24"/>
      <c r="N132" s="17">
        <f t="shared" si="43"/>
        <v>0</v>
      </c>
      <c r="O132" s="24"/>
      <c r="P132" s="24"/>
      <c r="Q132" s="17">
        <f t="shared" si="44"/>
        <v>0</v>
      </c>
      <c r="R132" s="24"/>
      <c r="S132" s="13">
        <f t="shared" si="42"/>
        <v>0</v>
      </c>
      <c r="T132" s="14"/>
      <c r="U132" s="14"/>
      <c r="V132" s="24"/>
      <c r="W132" s="24"/>
    </row>
    <row r="133" spans="1:23" x14ac:dyDescent="0.25">
      <c r="A133" s="25" t="s">
        <v>123</v>
      </c>
      <c r="B133" s="9"/>
      <c r="C133" s="23"/>
      <c r="D133" s="70"/>
      <c r="E133" s="17">
        <f t="shared" si="45"/>
        <v>0</v>
      </c>
      <c r="F133" s="24"/>
      <c r="G133" s="24"/>
      <c r="H133" s="24"/>
      <c r="I133" s="24"/>
      <c r="J133" s="24"/>
      <c r="K133" s="17">
        <f t="shared" si="46"/>
        <v>0</v>
      </c>
      <c r="L133" s="17"/>
      <c r="M133" s="24"/>
      <c r="N133" s="17">
        <f t="shared" si="43"/>
        <v>0</v>
      </c>
      <c r="O133" s="24"/>
      <c r="P133" s="24"/>
      <c r="Q133" s="17">
        <f t="shared" si="44"/>
        <v>0</v>
      </c>
      <c r="R133" s="24"/>
      <c r="S133" s="13">
        <f t="shared" si="42"/>
        <v>0</v>
      </c>
      <c r="T133" s="14"/>
      <c r="U133" s="14"/>
      <c r="V133" s="24"/>
      <c r="W133" s="24"/>
    </row>
    <row r="134" spans="1:23" x14ac:dyDescent="0.25">
      <c r="A134" s="25" t="s">
        <v>124</v>
      </c>
      <c r="B134" s="9"/>
      <c r="C134" s="23"/>
      <c r="D134" s="70"/>
      <c r="E134" s="17">
        <f t="shared" si="45"/>
        <v>0</v>
      </c>
      <c r="F134" s="24"/>
      <c r="G134" s="24"/>
      <c r="H134" s="24"/>
      <c r="I134" s="24"/>
      <c r="J134" s="24"/>
      <c r="K134" s="17">
        <f t="shared" si="46"/>
        <v>0</v>
      </c>
      <c r="L134" s="17"/>
      <c r="M134" s="24"/>
      <c r="N134" s="17">
        <f t="shared" si="43"/>
        <v>0</v>
      </c>
      <c r="O134" s="24"/>
      <c r="P134" s="24"/>
      <c r="Q134" s="17">
        <f t="shared" si="44"/>
        <v>0</v>
      </c>
      <c r="R134" s="24"/>
      <c r="S134" s="13">
        <f t="shared" si="42"/>
        <v>0</v>
      </c>
      <c r="T134" s="14"/>
      <c r="U134" s="14"/>
      <c r="V134" s="24"/>
      <c r="W134" s="24"/>
    </row>
    <row r="135" spans="1:23" x14ac:dyDescent="0.25">
      <c r="A135" s="25" t="s">
        <v>125</v>
      </c>
      <c r="B135" s="9"/>
      <c r="C135" s="23"/>
      <c r="D135" s="70"/>
      <c r="E135" s="17">
        <f t="shared" si="45"/>
        <v>0</v>
      </c>
      <c r="F135" s="24"/>
      <c r="G135" s="24"/>
      <c r="H135" s="24"/>
      <c r="I135" s="24"/>
      <c r="J135" s="24"/>
      <c r="K135" s="17">
        <f t="shared" si="46"/>
        <v>0</v>
      </c>
      <c r="L135" s="17"/>
      <c r="M135" s="24"/>
      <c r="N135" s="17">
        <f t="shared" si="43"/>
        <v>0</v>
      </c>
      <c r="O135" s="24"/>
      <c r="P135" s="24"/>
      <c r="Q135" s="17">
        <f t="shared" si="44"/>
        <v>0</v>
      </c>
      <c r="R135" s="24"/>
      <c r="S135" s="13">
        <f t="shared" si="42"/>
        <v>0</v>
      </c>
      <c r="T135" s="14"/>
      <c r="U135" s="14"/>
      <c r="V135" s="24"/>
      <c r="W135" s="24"/>
    </row>
    <row r="136" spans="1:23" x14ac:dyDescent="0.25">
      <c r="A136" s="25" t="s">
        <v>126</v>
      </c>
      <c r="B136" s="9"/>
      <c r="C136" s="23"/>
      <c r="D136" s="70"/>
      <c r="E136" s="17">
        <f t="shared" si="45"/>
        <v>0</v>
      </c>
      <c r="F136" s="24"/>
      <c r="G136" s="24"/>
      <c r="H136" s="24"/>
      <c r="I136" s="24"/>
      <c r="J136" s="24"/>
      <c r="K136" s="17">
        <f t="shared" si="46"/>
        <v>0</v>
      </c>
      <c r="L136" s="17"/>
      <c r="M136" s="24"/>
      <c r="N136" s="17">
        <f t="shared" si="43"/>
        <v>0</v>
      </c>
      <c r="O136" s="24"/>
      <c r="P136" s="24"/>
      <c r="Q136" s="17">
        <f t="shared" si="44"/>
        <v>0</v>
      </c>
      <c r="R136" s="24"/>
      <c r="S136" s="13">
        <f t="shared" si="42"/>
        <v>0</v>
      </c>
      <c r="T136" s="14"/>
      <c r="U136" s="14"/>
      <c r="V136" s="24"/>
      <c r="W136" s="24"/>
    </row>
    <row r="137" spans="1:23" x14ac:dyDescent="0.25">
      <c r="A137" s="25" t="s">
        <v>127</v>
      </c>
      <c r="B137" s="9"/>
      <c r="C137" s="23"/>
      <c r="D137" s="70"/>
      <c r="E137" s="17">
        <f t="shared" si="45"/>
        <v>0</v>
      </c>
      <c r="F137" s="24"/>
      <c r="G137" s="24"/>
      <c r="H137" s="24"/>
      <c r="I137" s="24"/>
      <c r="J137" s="24"/>
      <c r="K137" s="17">
        <f t="shared" si="46"/>
        <v>0</v>
      </c>
      <c r="L137" s="17"/>
      <c r="M137" s="24"/>
      <c r="N137" s="17">
        <f t="shared" si="43"/>
        <v>0</v>
      </c>
      <c r="O137" s="24"/>
      <c r="P137" s="24"/>
      <c r="Q137" s="17">
        <f t="shared" si="44"/>
        <v>0</v>
      </c>
      <c r="R137" s="24"/>
      <c r="S137" s="13">
        <f t="shared" si="42"/>
        <v>0</v>
      </c>
      <c r="T137" s="14"/>
      <c r="U137" s="14"/>
      <c r="V137" s="24"/>
      <c r="W137" s="24"/>
    </row>
    <row r="138" spans="1:23" x14ac:dyDescent="0.25">
      <c r="A138" s="49" t="s">
        <v>128</v>
      </c>
      <c r="B138" s="9"/>
      <c r="C138" s="23"/>
      <c r="D138" s="70"/>
      <c r="E138" s="17">
        <f t="shared" si="45"/>
        <v>0</v>
      </c>
      <c r="F138" s="24"/>
      <c r="G138" s="24"/>
      <c r="H138" s="24"/>
      <c r="I138" s="24"/>
      <c r="J138" s="24"/>
      <c r="K138" s="17">
        <f t="shared" si="46"/>
        <v>0</v>
      </c>
      <c r="L138" s="17"/>
      <c r="M138" s="24"/>
      <c r="N138" s="17">
        <f t="shared" si="43"/>
        <v>0</v>
      </c>
      <c r="O138" s="24"/>
      <c r="P138" s="24"/>
      <c r="Q138" s="17">
        <f t="shared" si="44"/>
        <v>0</v>
      </c>
      <c r="R138" s="24"/>
      <c r="S138" s="13">
        <f t="shared" si="42"/>
        <v>0</v>
      </c>
      <c r="T138" s="14"/>
      <c r="U138" s="14"/>
      <c r="V138" s="24"/>
      <c r="W138" s="24"/>
    </row>
    <row r="139" spans="1:23" ht="18" customHeight="1" x14ac:dyDescent="0.25">
      <c r="A139" s="15" t="s">
        <v>129</v>
      </c>
      <c r="B139" s="9">
        <v>340</v>
      </c>
      <c r="C139" s="16">
        <f>SUM(C140:C147)</f>
        <v>1</v>
      </c>
      <c r="D139" s="69">
        <f>SUM(D140:D147)</f>
        <v>2</v>
      </c>
      <c r="E139" s="17">
        <f>SUM(E140:E147)</f>
        <v>3</v>
      </c>
      <c r="F139" s="17"/>
      <c r="G139" s="17">
        <f>SUM(G140:G147)</f>
        <v>0</v>
      </c>
      <c r="H139" s="17">
        <f>SUM(H140:H147)</f>
        <v>0</v>
      </c>
      <c r="I139" s="17">
        <f>SUM(I140:I147)</f>
        <v>0</v>
      </c>
      <c r="J139" s="17">
        <f>SUM(J140:J147)</f>
        <v>0</v>
      </c>
      <c r="K139" s="17">
        <f t="shared" si="46"/>
        <v>3</v>
      </c>
      <c r="L139" s="17"/>
      <c r="M139" s="17">
        <f t="shared" ref="M139:R139" si="47">SUM(M140:M147)</f>
        <v>0</v>
      </c>
      <c r="N139" s="17">
        <f t="shared" si="47"/>
        <v>3</v>
      </c>
      <c r="O139" s="17">
        <f t="shared" si="47"/>
        <v>0</v>
      </c>
      <c r="P139" s="17">
        <f t="shared" si="47"/>
        <v>0</v>
      </c>
      <c r="Q139" s="17">
        <f t="shared" si="47"/>
        <v>3</v>
      </c>
      <c r="R139" s="17">
        <f t="shared" si="47"/>
        <v>0</v>
      </c>
      <c r="S139" s="13">
        <f t="shared" si="42"/>
        <v>3</v>
      </c>
      <c r="T139" s="14"/>
      <c r="U139" s="14"/>
      <c r="V139" s="17">
        <f>SUM(V140:V147)</f>
        <v>0</v>
      </c>
      <c r="W139" s="17">
        <f>SUM(W140:W147)</f>
        <v>0</v>
      </c>
    </row>
    <row r="140" spans="1:23" x14ac:dyDescent="0.25">
      <c r="A140" s="25" t="s">
        <v>130</v>
      </c>
      <c r="B140" s="9">
        <v>346</v>
      </c>
      <c r="C140" s="23"/>
      <c r="D140" s="70"/>
      <c r="E140" s="17">
        <f>SUM(C140:D140)</f>
        <v>0</v>
      </c>
      <c r="F140" s="24"/>
      <c r="G140" s="24"/>
      <c r="H140" s="24"/>
      <c r="I140" s="24"/>
      <c r="J140" s="24"/>
      <c r="K140" s="17">
        <f t="shared" si="46"/>
        <v>0</v>
      </c>
      <c r="L140" s="17"/>
      <c r="M140" s="24"/>
      <c r="N140" s="17">
        <f>SUM(K140:M140)</f>
        <v>0</v>
      </c>
      <c r="O140" s="24"/>
      <c r="P140" s="24"/>
      <c r="Q140" s="17">
        <f t="shared" ref="Q140:Q146" si="48">SUM(N140:P140)</f>
        <v>0</v>
      </c>
      <c r="R140" s="24"/>
      <c r="S140" s="13">
        <f t="shared" si="42"/>
        <v>0</v>
      </c>
      <c r="T140" s="14"/>
      <c r="U140" s="14"/>
      <c r="V140" s="24"/>
      <c r="W140" s="24"/>
    </row>
    <row r="141" spans="1:23" x14ac:dyDescent="0.25">
      <c r="A141" s="25" t="s">
        <v>131</v>
      </c>
      <c r="B141" s="9">
        <v>344</v>
      </c>
      <c r="C141" s="23"/>
      <c r="D141" s="70"/>
      <c r="E141" s="17">
        <f t="shared" ref="E141:E146" si="49">SUM(C141:D141)</f>
        <v>0</v>
      </c>
      <c r="F141" s="24"/>
      <c r="G141" s="24"/>
      <c r="H141" s="24"/>
      <c r="I141" s="24"/>
      <c r="J141" s="24"/>
      <c r="K141" s="17">
        <f t="shared" si="46"/>
        <v>0</v>
      </c>
      <c r="L141" s="17"/>
      <c r="M141" s="24"/>
      <c r="N141" s="17">
        <f>SUM(K141:M141)</f>
        <v>0</v>
      </c>
      <c r="O141" s="24"/>
      <c r="P141" s="24"/>
      <c r="Q141" s="17">
        <f t="shared" si="48"/>
        <v>0</v>
      </c>
      <c r="R141" s="24"/>
      <c r="S141" s="13">
        <f t="shared" si="42"/>
        <v>0</v>
      </c>
      <c r="T141" s="14"/>
      <c r="U141" s="14"/>
      <c r="V141" s="24"/>
      <c r="W141" s="24"/>
    </row>
    <row r="142" spans="1:23" x14ac:dyDescent="0.25">
      <c r="A142" s="25" t="s">
        <v>132</v>
      </c>
      <c r="B142" s="9">
        <v>346</v>
      </c>
      <c r="C142" s="23"/>
      <c r="D142" s="70"/>
      <c r="E142" s="17">
        <f t="shared" si="49"/>
        <v>0</v>
      </c>
      <c r="F142" s="24"/>
      <c r="G142" s="24"/>
      <c r="H142" s="24"/>
      <c r="I142" s="24"/>
      <c r="J142" s="24"/>
      <c r="K142" s="17">
        <f t="shared" si="46"/>
        <v>0</v>
      </c>
      <c r="L142" s="17"/>
      <c r="M142" s="24"/>
      <c r="N142" s="17">
        <f>SUM(K142:M142)</f>
        <v>0</v>
      </c>
      <c r="O142" s="24"/>
      <c r="P142" s="24"/>
      <c r="Q142" s="17">
        <f t="shared" si="48"/>
        <v>0</v>
      </c>
      <c r="R142" s="24"/>
      <c r="S142" s="13">
        <f t="shared" si="42"/>
        <v>0</v>
      </c>
      <c r="T142" s="14"/>
      <c r="U142" s="14"/>
      <c r="V142" s="24"/>
      <c r="W142" s="24"/>
    </row>
    <row r="143" spans="1:23" x14ac:dyDescent="0.25">
      <c r="A143" s="50" t="s">
        <v>133</v>
      </c>
      <c r="B143" s="9"/>
      <c r="C143" s="23"/>
      <c r="D143" s="70"/>
      <c r="E143" s="17">
        <f t="shared" si="49"/>
        <v>0</v>
      </c>
      <c r="F143" s="24"/>
      <c r="G143" s="24"/>
      <c r="H143" s="24"/>
      <c r="I143" s="24"/>
      <c r="J143" s="24"/>
      <c r="K143" s="17">
        <f t="shared" si="46"/>
        <v>0</v>
      </c>
      <c r="L143" s="17"/>
      <c r="M143" s="24"/>
      <c r="N143" s="17">
        <f>SUM(K143:M143)</f>
        <v>0</v>
      </c>
      <c r="O143" s="24"/>
      <c r="P143" s="24"/>
      <c r="Q143" s="17">
        <f t="shared" si="48"/>
        <v>0</v>
      </c>
      <c r="R143" s="24"/>
      <c r="S143" s="13">
        <f t="shared" si="42"/>
        <v>0</v>
      </c>
      <c r="T143" s="14"/>
      <c r="U143" s="14"/>
      <c r="V143" s="24"/>
      <c r="W143" s="24"/>
    </row>
    <row r="144" spans="1:23" x14ac:dyDescent="0.25">
      <c r="A144" s="25" t="s">
        <v>134</v>
      </c>
      <c r="B144" s="9">
        <v>346</v>
      </c>
      <c r="C144" s="23"/>
      <c r="D144" s="70"/>
      <c r="E144" s="17">
        <f t="shared" si="49"/>
        <v>0</v>
      </c>
      <c r="F144" s="24"/>
      <c r="G144" s="24"/>
      <c r="H144" s="24"/>
      <c r="I144" s="24"/>
      <c r="J144" s="24"/>
      <c r="K144" s="17">
        <f t="shared" si="46"/>
        <v>0</v>
      </c>
      <c r="L144" s="17"/>
      <c r="M144" s="24"/>
      <c r="N144" s="17">
        <v>0</v>
      </c>
      <c r="O144" s="24"/>
      <c r="P144" s="24"/>
      <c r="Q144" s="17">
        <f t="shared" si="48"/>
        <v>0</v>
      </c>
      <c r="R144" s="24"/>
      <c r="S144" s="13">
        <f t="shared" si="42"/>
        <v>0</v>
      </c>
      <c r="T144" s="14"/>
      <c r="U144" s="14"/>
      <c r="V144" s="24"/>
      <c r="W144" s="24"/>
    </row>
    <row r="145" spans="1:23" x14ac:dyDescent="0.25">
      <c r="A145" s="25" t="s">
        <v>135</v>
      </c>
      <c r="B145" s="9"/>
      <c r="C145" s="23"/>
      <c r="D145" s="70"/>
      <c r="E145" s="17">
        <f t="shared" si="49"/>
        <v>0</v>
      </c>
      <c r="F145" s="24"/>
      <c r="G145" s="24"/>
      <c r="H145" s="24"/>
      <c r="I145" s="24"/>
      <c r="J145" s="24"/>
      <c r="K145" s="17">
        <f t="shared" si="46"/>
        <v>0</v>
      </c>
      <c r="L145" s="17"/>
      <c r="M145" s="24"/>
      <c r="N145" s="17">
        <f>SUM(K145:M145)</f>
        <v>0</v>
      </c>
      <c r="O145" s="24"/>
      <c r="P145" s="24"/>
      <c r="Q145" s="17">
        <f t="shared" si="48"/>
        <v>0</v>
      </c>
      <c r="R145" s="24"/>
      <c r="S145" s="13">
        <f t="shared" si="42"/>
        <v>0</v>
      </c>
      <c r="T145" s="14"/>
      <c r="U145" s="14"/>
      <c r="V145" s="24"/>
      <c r="W145" s="24"/>
    </row>
    <row r="146" spans="1:23" x14ac:dyDescent="0.25">
      <c r="A146" s="51" t="s">
        <v>136</v>
      </c>
      <c r="B146" s="9">
        <v>346</v>
      </c>
      <c r="C146" s="23"/>
      <c r="D146" s="70"/>
      <c r="E146" s="17">
        <f t="shared" si="49"/>
        <v>0</v>
      </c>
      <c r="F146" s="24"/>
      <c r="G146" s="24"/>
      <c r="H146" s="24"/>
      <c r="I146" s="24"/>
      <c r="J146" s="24"/>
      <c r="K146" s="17">
        <f t="shared" si="46"/>
        <v>0</v>
      </c>
      <c r="L146" s="17"/>
      <c r="M146" s="24"/>
      <c r="N146" s="17">
        <f>SUM(K146:M146)</f>
        <v>0</v>
      </c>
      <c r="O146" s="24"/>
      <c r="P146" s="24"/>
      <c r="Q146" s="17">
        <f t="shared" si="48"/>
        <v>0</v>
      </c>
      <c r="R146" s="24"/>
      <c r="S146" s="13">
        <f t="shared" si="42"/>
        <v>0</v>
      </c>
      <c r="T146" s="14"/>
      <c r="U146" s="14"/>
      <c r="V146" s="24"/>
      <c r="W146" s="24"/>
    </row>
    <row r="147" spans="1:23" s="55" customFormat="1" x14ac:dyDescent="0.25">
      <c r="A147" s="25" t="s">
        <v>137</v>
      </c>
      <c r="B147" s="52">
        <v>346</v>
      </c>
      <c r="C147" s="53">
        <f>SUM(C148:C154)</f>
        <v>1</v>
      </c>
      <c r="D147" s="76">
        <f>SUM(D148:D154)</f>
        <v>2</v>
      </c>
      <c r="E147" s="54">
        <f>SUM(E148:E154)</f>
        <v>3</v>
      </c>
      <c r="F147" s="54"/>
      <c r="G147" s="54">
        <f>SUM(G148:G154)</f>
        <v>0</v>
      </c>
      <c r="H147" s="54">
        <f>SUM(H148:H154)</f>
        <v>0</v>
      </c>
      <c r="I147" s="54">
        <f>SUM(I148:I154)</f>
        <v>0</v>
      </c>
      <c r="J147" s="54">
        <f>SUM(J148:J154)</f>
        <v>0</v>
      </c>
      <c r="K147" s="17">
        <f t="shared" si="46"/>
        <v>3</v>
      </c>
      <c r="L147" s="54"/>
      <c r="M147" s="54">
        <f t="shared" ref="M147:R147" si="50">SUM(M148:M154)</f>
        <v>0</v>
      </c>
      <c r="N147" s="54">
        <f t="shared" si="50"/>
        <v>3</v>
      </c>
      <c r="O147" s="54">
        <f t="shared" si="50"/>
        <v>0</v>
      </c>
      <c r="P147" s="54">
        <f t="shared" si="50"/>
        <v>0</v>
      </c>
      <c r="Q147" s="54">
        <f t="shared" si="50"/>
        <v>3</v>
      </c>
      <c r="R147" s="54">
        <f t="shared" si="50"/>
        <v>0</v>
      </c>
      <c r="S147" s="13">
        <f t="shared" si="42"/>
        <v>3</v>
      </c>
      <c r="T147" s="14"/>
      <c r="U147" s="14"/>
      <c r="V147" s="54">
        <f>SUM(V148:V154)</f>
        <v>0</v>
      </c>
      <c r="W147" s="54">
        <f>SUM(W148:W154)</f>
        <v>0</v>
      </c>
    </row>
    <row r="148" spans="1:23" x14ac:dyDescent="0.25">
      <c r="A148" s="56" t="s">
        <v>165</v>
      </c>
      <c r="B148" s="9"/>
      <c r="C148" s="23"/>
      <c r="D148" s="70"/>
      <c r="E148" s="17">
        <f>SUM(C148:D148)</f>
        <v>0</v>
      </c>
      <c r="F148" s="24"/>
      <c r="G148" s="24"/>
      <c r="H148" s="24"/>
      <c r="I148" s="24"/>
      <c r="J148" s="24"/>
      <c r="K148" s="17">
        <f t="shared" si="46"/>
        <v>0</v>
      </c>
      <c r="L148" s="17"/>
      <c r="M148" s="24"/>
      <c r="N148" s="17">
        <f t="shared" ref="N148:N154" si="51">SUM(K148:M148)</f>
        <v>0</v>
      </c>
      <c r="O148" s="24"/>
      <c r="P148" s="24"/>
      <c r="Q148" s="17">
        <f t="shared" ref="Q148:Q154" si="52">SUM(N148:P148)</f>
        <v>0</v>
      </c>
      <c r="R148" s="24"/>
      <c r="S148" s="13">
        <f t="shared" si="42"/>
        <v>0</v>
      </c>
      <c r="T148" s="14"/>
      <c r="U148" s="14"/>
      <c r="V148" s="24"/>
      <c r="W148" s="24"/>
    </row>
    <row r="149" spans="1:23" x14ac:dyDescent="0.25">
      <c r="A149" s="56" t="s">
        <v>138</v>
      </c>
      <c r="B149" s="9"/>
      <c r="C149" s="23"/>
      <c r="D149" s="70"/>
      <c r="E149" s="17">
        <f t="shared" ref="E149:E154" si="53">SUM(C149:D149)</f>
        <v>0</v>
      </c>
      <c r="F149" s="24"/>
      <c r="G149" s="24"/>
      <c r="H149" s="24"/>
      <c r="I149" s="24"/>
      <c r="J149" s="24"/>
      <c r="K149" s="17">
        <f t="shared" si="46"/>
        <v>0</v>
      </c>
      <c r="L149" s="17"/>
      <c r="M149" s="24"/>
      <c r="N149" s="17">
        <f t="shared" si="51"/>
        <v>0</v>
      </c>
      <c r="O149" s="24"/>
      <c r="P149" s="24"/>
      <c r="Q149" s="17">
        <f t="shared" si="52"/>
        <v>0</v>
      </c>
      <c r="R149" s="24"/>
      <c r="S149" s="13">
        <f t="shared" si="42"/>
        <v>0</v>
      </c>
      <c r="T149" s="14"/>
      <c r="U149" s="14"/>
      <c r="V149" s="24"/>
      <c r="W149" s="24"/>
    </row>
    <row r="150" spans="1:23" x14ac:dyDescent="0.25">
      <c r="A150" s="56" t="s">
        <v>139</v>
      </c>
      <c r="B150" s="9"/>
      <c r="C150" s="23"/>
      <c r="D150" s="70"/>
      <c r="E150" s="17">
        <f t="shared" si="53"/>
        <v>0</v>
      </c>
      <c r="F150" s="24"/>
      <c r="G150" s="24"/>
      <c r="H150" s="24"/>
      <c r="I150" s="24"/>
      <c r="J150" s="24"/>
      <c r="K150" s="17">
        <f t="shared" si="46"/>
        <v>0</v>
      </c>
      <c r="L150" s="17"/>
      <c r="M150" s="24"/>
      <c r="N150" s="17">
        <f t="shared" si="51"/>
        <v>0</v>
      </c>
      <c r="O150" s="24"/>
      <c r="P150" s="24"/>
      <c r="Q150" s="17">
        <f t="shared" si="52"/>
        <v>0</v>
      </c>
      <c r="R150" s="24"/>
      <c r="S150" s="13">
        <f t="shared" si="42"/>
        <v>0</v>
      </c>
      <c r="T150" s="14"/>
      <c r="U150" s="14"/>
      <c r="V150" s="24"/>
      <c r="W150" s="24"/>
    </row>
    <row r="151" spans="1:23" x14ac:dyDescent="0.25">
      <c r="A151" s="56" t="s">
        <v>140</v>
      </c>
      <c r="B151" s="9"/>
      <c r="C151" s="23"/>
      <c r="D151" s="70"/>
      <c r="E151" s="17">
        <f t="shared" si="53"/>
        <v>0</v>
      </c>
      <c r="F151" s="24"/>
      <c r="G151" s="24"/>
      <c r="H151" s="24"/>
      <c r="I151" s="24"/>
      <c r="J151" s="24"/>
      <c r="K151" s="17">
        <f t="shared" si="46"/>
        <v>0</v>
      </c>
      <c r="L151" s="17"/>
      <c r="M151" s="24"/>
      <c r="N151" s="17">
        <f t="shared" si="51"/>
        <v>0</v>
      </c>
      <c r="O151" s="24"/>
      <c r="P151" s="24"/>
      <c r="Q151" s="17">
        <f t="shared" si="52"/>
        <v>0</v>
      </c>
      <c r="R151" s="24"/>
      <c r="S151" s="13">
        <f t="shared" si="42"/>
        <v>0</v>
      </c>
      <c r="T151" s="14"/>
      <c r="U151" s="14"/>
      <c r="V151" s="24"/>
      <c r="W151" s="24"/>
    </row>
    <row r="152" spans="1:23" x14ac:dyDescent="0.25">
      <c r="A152" s="56" t="s">
        <v>141</v>
      </c>
      <c r="B152" s="9"/>
      <c r="C152" s="23"/>
      <c r="D152" s="70"/>
      <c r="E152" s="17">
        <f t="shared" si="53"/>
        <v>0</v>
      </c>
      <c r="F152" s="24"/>
      <c r="G152" s="24"/>
      <c r="H152" s="24"/>
      <c r="I152" s="24"/>
      <c r="J152" s="24"/>
      <c r="K152" s="17">
        <f t="shared" si="46"/>
        <v>0</v>
      </c>
      <c r="L152" s="17"/>
      <c r="M152" s="24"/>
      <c r="N152" s="17">
        <f t="shared" si="51"/>
        <v>0</v>
      </c>
      <c r="O152" s="24"/>
      <c r="P152" s="24"/>
      <c r="Q152" s="17">
        <f t="shared" si="52"/>
        <v>0</v>
      </c>
      <c r="R152" s="24"/>
      <c r="S152" s="13">
        <f t="shared" si="42"/>
        <v>0</v>
      </c>
      <c r="T152" s="14"/>
      <c r="U152" s="14"/>
      <c r="V152" s="24"/>
      <c r="W152" s="24"/>
    </row>
    <row r="153" spans="1:23" x14ac:dyDescent="0.25">
      <c r="A153" s="56" t="s">
        <v>142</v>
      </c>
      <c r="B153" s="9"/>
      <c r="C153" s="23"/>
      <c r="D153" s="70"/>
      <c r="E153" s="17">
        <f t="shared" si="53"/>
        <v>0</v>
      </c>
      <c r="F153" s="24"/>
      <c r="G153" s="24"/>
      <c r="H153" s="24"/>
      <c r="I153" s="24"/>
      <c r="J153" s="24"/>
      <c r="K153" s="17">
        <f t="shared" si="46"/>
        <v>0</v>
      </c>
      <c r="L153" s="17"/>
      <c r="M153" s="24"/>
      <c r="N153" s="17">
        <f t="shared" si="51"/>
        <v>0</v>
      </c>
      <c r="O153" s="24"/>
      <c r="P153" s="24"/>
      <c r="Q153" s="17">
        <f t="shared" si="52"/>
        <v>0</v>
      </c>
      <c r="R153" s="24"/>
      <c r="S153" s="13">
        <f t="shared" si="42"/>
        <v>0</v>
      </c>
      <c r="T153" s="14"/>
      <c r="U153" s="14"/>
      <c r="V153" s="24"/>
      <c r="W153" s="24"/>
    </row>
    <row r="154" spans="1:23" ht="30.75" customHeight="1" x14ac:dyDescent="0.25">
      <c r="A154" s="56" t="s">
        <v>143</v>
      </c>
      <c r="B154" s="9">
        <v>346</v>
      </c>
      <c r="C154" s="23">
        <v>1</v>
      </c>
      <c r="D154" s="70">
        <v>2</v>
      </c>
      <c r="E154" s="17">
        <f t="shared" si="53"/>
        <v>3</v>
      </c>
      <c r="F154" s="24"/>
      <c r="G154" s="24"/>
      <c r="H154" s="24"/>
      <c r="I154" s="24"/>
      <c r="J154" s="24"/>
      <c r="K154" s="17">
        <f t="shared" si="46"/>
        <v>3</v>
      </c>
      <c r="L154" s="17"/>
      <c r="M154" s="24"/>
      <c r="N154" s="17">
        <f t="shared" si="51"/>
        <v>3</v>
      </c>
      <c r="O154" s="24"/>
      <c r="P154" s="24"/>
      <c r="Q154" s="17">
        <f t="shared" si="52"/>
        <v>3</v>
      </c>
      <c r="R154" s="24"/>
      <c r="S154" s="13">
        <f t="shared" si="42"/>
        <v>3</v>
      </c>
      <c r="T154" s="14"/>
      <c r="U154" s="14"/>
      <c r="V154" s="24"/>
      <c r="W154" s="24"/>
    </row>
    <row r="155" spans="1:23" ht="43.5" hidden="1" customHeight="1" x14ac:dyDescent="0.25">
      <c r="A155" s="57" t="s">
        <v>144</v>
      </c>
      <c r="B155" s="58">
        <v>352</v>
      </c>
      <c r="C155" s="53">
        <f>C156</f>
        <v>0</v>
      </c>
      <c r="D155" s="77">
        <f>D156</f>
        <v>0</v>
      </c>
      <c r="E155" s="53">
        <f>E156</f>
        <v>0</v>
      </c>
      <c r="F155" s="53"/>
      <c r="G155" s="53">
        <f>G156</f>
        <v>0</v>
      </c>
      <c r="H155" s="53">
        <f>H156</f>
        <v>0</v>
      </c>
      <c r="I155" s="53">
        <f>I156</f>
        <v>0</v>
      </c>
      <c r="J155" s="53">
        <f>J156</f>
        <v>0</v>
      </c>
      <c r="K155" s="17">
        <f t="shared" si="46"/>
        <v>0</v>
      </c>
      <c r="L155" s="53"/>
      <c r="M155" s="53">
        <f t="shared" ref="M155:S155" si="54">M156</f>
        <v>0</v>
      </c>
      <c r="N155" s="53">
        <f t="shared" si="54"/>
        <v>0</v>
      </c>
      <c r="O155" s="53">
        <f t="shared" si="54"/>
        <v>0</v>
      </c>
      <c r="P155" s="53">
        <f t="shared" si="54"/>
        <v>0</v>
      </c>
      <c r="Q155" s="53">
        <f t="shared" si="54"/>
        <v>0</v>
      </c>
      <c r="R155" s="53">
        <f t="shared" si="54"/>
        <v>0</v>
      </c>
      <c r="S155" s="53">
        <f t="shared" si="54"/>
        <v>0</v>
      </c>
      <c r="T155" s="14"/>
      <c r="U155" s="14"/>
      <c r="V155" s="53">
        <f>V156</f>
        <v>0</v>
      </c>
      <c r="W155" s="53">
        <f>W156</f>
        <v>0</v>
      </c>
    </row>
    <row r="156" spans="1:23" ht="32.25" hidden="1" customHeight="1" x14ac:dyDescent="0.25">
      <c r="A156" s="56" t="s">
        <v>145</v>
      </c>
      <c r="B156" s="30"/>
      <c r="C156" s="23"/>
      <c r="D156" s="70"/>
      <c r="E156" s="17">
        <f>SUM(C156:D156)</f>
        <v>0</v>
      </c>
      <c r="F156" s="24"/>
      <c r="G156" s="24"/>
      <c r="H156" s="24"/>
      <c r="I156" s="24"/>
      <c r="J156" s="24"/>
      <c r="K156" s="17">
        <f t="shared" si="46"/>
        <v>0</v>
      </c>
      <c r="L156" s="17"/>
      <c r="M156" s="24"/>
      <c r="N156" s="17">
        <f>SUM(K156:M156)</f>
        <v>0</v>
      </c>
      <c r="O156" s="24"/>
      <c r="P156" s="24"/>
      <c r="Q156" s="17">
        <f>SUM(N156:P156)</f>
        <v>0</v>
      </c>
      <c r="R156" s="24"/>
      <c r="S156" s="16">
        <f>SUM(P156:R156)</f>
        <v>0</v>
      </c>
      <c r="T156" s="14"/>
      <c r="U156" s="14"/>
      <c r="V156" s="24"/>
      <c r="W156" s="24"/>
    </row>
    <row r="157" spans="1:23" ht="45.75" hidden="1" customHeight="1" x14ac:dyDescent="0.25">
      <c r="A157" s="57" t="s">
        <v>146</v>
      </c>
      <c r="B157" s="58">
        <v>353</v>
      </c>
      <c r="C157" s="59">
        <f>C158+C159+C160</f>
        <v>0</v>
      </c>
      <c r="D157" s="78">
        <f>D158+D159+D160</f>
        <v>0</v>
      </c>
      <c r="E157" s="59">
        <f>E158+E159+E160</f>
        <v>0</v>
      </c>
      <c r="F157" s="59"/>
      <c r="G157" s="59">
        <f>G158+G159+G160</f>
        <v>0</v>
      </c>
      <c r="H157" s="59">
        <f>H158+H159+H160</f>
        <v>0</v>
      </c>
      <c r="I157" s="59">
        <f>I158+I159+I160</f>
        <v>0</v>
      </c>
      <c r="J157" s="59">
        <f>J158+J159+J160</f>
        <v>0</v>
      </c>
      <c r="K157" s="17">
        <f t="shared" si="46"/>
        <v>0</v>
      </c>
      <c r="L157" s="59"/>
      <c r="M157" s="59">
        <f t="shared" ref="M157:S157" si="55">M158+M159+M160</f>
        <v>0</v>
      </c>
      <c r="N157" s="59">
        <f t="shared" si="55"/>
        <v>0</v>
      </c>
      <c r="O157" s="59">
        <f t="shared" si="55"/>
        <v>0</v>
      </c>
      <c r="P157" s="59">
        <f t="shared" si="55"/>
        <v>0</v>
      </c>
      <c r="Q157" s="59">
        <f t="shared" si="55"/>
        <v>0</v>
      </c>
      <c r="R157" s="59">
        <f t="shared" si="55"/>
        <v>0</v>
      </c>
      <c r="S157" s="59">
        <f t="shared" si="55"/>
        <v>0</v>
      </c>
      <c r="T157" s="14"/>
      <c r="U157" s="14"/>
      <c r="V157" s="59">
        <f>V158+V159+V160</f>
        <v>0</v>
      </c>
      <c r="W157" s="59">
        <f>W158+W159+W160</f>
        <v>0</v>
      </c>
    </row>
    <row r="158" spans="1:23" ht="32.25" hidden="1" customHeight="1" x14ac:dyDescent="0.25">
      <c r="A158" s="56" t="s">
        <v>147</v>
      </c>
      <c r="B158" s="30"/>
      <c r="C158" s="23"/>
      <c r="D158" s="70"/>
      <c r="E158" s="17">
        <f>SUM(C158:D158)</f>
        <v>0</v>
      </c>
      <c r="F158" s="24"/>
      <c r="G158" s="24"/>
      <c r="H158" s="24"/>
      <c r="I158" s="24"/>
      <c r="J158" s="24"/>
      <c r="K158" s="17">
        <f t="shared" ref="K158:K160" si="56">SUM(E158:J158)</f>
        <v>0</v>
      </c>
      <c r="L158" s="17"/>
      <c r="M158" s="24"/>
      <c r="N158" s="17">
        <f>SUM(K158:M158)</f>
        <v>0</v>
      </c>
      <c r="O158" s="24"/>
      <c r="P158" s="24"/>
      <c r="Q158" s="17">
        <f>SUM(N158:P158)</f>
        <v>0</v>
      </c>
      <c r="R158" s="24"/>
      <c r="S158" s="16">
        <f>SUM(P158:R158)</f>
        <v>0</v>
      </c>
      <c r="T158" s="14"/>
      <c r="U158" s="14"/>
      <c r="V158" s="24"/>
      <c r="W158" s="24"/>
    </row>
    <row r="159" spans="1:23" ht="30.75" hidden="1" customHeight="1" x14ac:dyDescent="0.25">
      <c r="A159" s="56" t="s">
        <v>148</v>
      </c>
      <c r="B159" s="30"/>
      <c r="C159" s="23"/>
      <c r="D159" s="70"/>
      <c r="E159" s="17">
        <f>SUM(C159:D159)</f>
        <v>0</v>
      </c>
      <c r="F159" s="24"/>
      <c r="G159" s="24"/>
      <c r="H159" s="24"/>
      <c r="I159" s="24"/>
      <c r="J159" s="24"/>
      <c r="K159" s="17">
        <f t="shared" si="56"/>
        <v>0</v>
      </c>
      <c r="L159" s="17"/>
      <c r="M159" s="24"/>
      <c r="N159" s="17">
        <f>SUM(K159:M159)</f>
        <v>0</v>
      </c>
      <c r="O159" s="24"/>
      <c r="P159" s="24"/>
      <c r="Q159" s="17">
        <f>SUM(N159:P159)</f>
        <v>0</v>
      </c>
      <c r="R159" s="24"/>
      <c r="S159" s="16">
        <f>SUM(P159:R159)</f>
        <v>0</v>
      </c>
      <c r="T159" s="14"/>
      <c r="U159" s="14"/>
      <c r="V159" s="24"/>
      <c r="W159" s="24"/>
    </row>
    <row r="160" spans="1:23" ht="30.75" hidden="1" customHeight="1" x14ac:dyDescent="0.25">
      <c r="A160" s="56" t="s">
        <v>149</v>
      </c>
      <c r="B160" s="30"/>
      <c r="C160" s="23"/>
      <c r="D160" s="70"/>
      <c r="E160" s="17">
        <f>SUM(C160:D160)</f>
        <v>0</v>
      </c>
      <c r="F160" s="24"/>
      <c r="G160" s="24"/>
      <c r="H160" s="24"/>
      <c r="I160" s="24"/>
      <c r="J160" s="24"/>
      <c r="K160" s="17">
        <f t="shared" si="56"/>
        <v>0</v>
      </c>
      <c r="L160" s="17"/>
      <c r="M160" s="24"/>
      <c r="N160" s="17">
        <f>SUM(K160:M160)</f>
        <v>0</v>
      </c>
      <c r="O160" s="24"/>
      <c r="P160" s="24"/>
      <c r="Q160" s="17">
        <f>SUM(N160:P160)</f>
        <v>0</v>
      </c>
      <c r="R160" s="24"/>
      <c r="S160" s="16">
        <f>SUM(P160:R160)</f>
        <v>0</v>
      </c>
      <c r="T160" s="14"/>
      <c r="U160" s="14"/>
      <c r="V160" s="24"/>
      <c r="W160" s="24"/>
    </row>
    <row r="161" spans="1:23" x14ac:dyDescent="0.25">
      <c r="A161" s="60" t="s">
        <v>150</v>
      </c>
      <c r="B161" s="9">
        <v>800</v>
      </c>
      <c r="C161" s="16">
        <f>C5+C116</f>
        <v>2435.8385399999997</v>
      </c>
      <c r="D161" s="69">
        <f>D5+D116</f>
        <v>2535.11</v>
      </c>
      <c r="E161" s="69">
        <f t="shared" ref="E161:W161" si="57">E5+E116</f>
        <v>3145.5819999999999</v>
      </c>
      <c r="F161" s="69">
        <f t="shared" si="57"/>
        <v>0</v>
      </c>
      <c r="G161" s="69">
        <f t="shared" si="57"/>
        <v>2546.0099999999998</v>
      </c>
      <c r="H161" s="69">
        <f t="shared" si="57"/>
        <v>2546.0099999999998</v>
      </c>
      <c r="I161" s="69">
        <f t="shared" si="57"/>
        <v>2546.0099999999998</v>
      </c>
      <c r="J161" s="69">
        <f t="shared" si="57"/>
        <v>2546.0099999999998</v>
      </c>
      <c r="K161" s="69">
        <f t="shared" si="57"/>
        <v>10182.021999999999</v>
      </c>
      <c r="L161" s="69">
        <f t="shared" si="57"/>
        <v>0</v>
      </c>
      <c r="M161" s="69">
        <f t="shared" si="57"/>
        <v>2546.0099999999998</v>
      </c>
      <c r="N161" s="69">
        <f t="shared" si="57"/>
        <v>3145.5819999999999</v>
      </c>
      <c r="O161" s="69">
        <f t="shared" si="57"/>
        <v>2546.0099999999998</v>
      </c>
      <c r="P161" s="69">
        <f t="shared" si="57"/>
        <v>2546.0099999999998</v>
      </c>
      <c r="Q161" s="69">
        <f t="shared" si="57"/>
        <v>3145.5819999999999</v>
      </c>
      <c r="R161" s="69">
        <f t="shared" si="57"/>
        <v>2546.0099999999998</v>
      </c>
      <c r="S161" s="69">
        <f t="shared" si="57"/>
        <v>599.57200000000012</v>
      </c>
      <c r="T161" s="69">
        <f t="shared" si="57"/>
        <v>0</v>
      </c>
      <c r="U161" s="69">
        <f t="shared" si="57"/>
        <v>0</v>
      </c>
      <c r="V161" s="69">
        <f t="shared" si="57"/>
        <v>1375.5500000000002</v>
      </c>
      <c r="W161" s="69">
        <f t="shared" si="57"/>
        <v>1178.57</v>
      </c>
    </row>
    <row r="162" spans="1:23" x14ac:dyDescent="0.25">
      <c r="A162" s="1" t="s">
        <v>151</v>
      </c>
      <c r="C162" s="61"/>
      <c r="D162" s="79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V162" s="61"/>
      <c r="W162" s="61"/>
    </row>
    <row r="163" spans="1:23" x14ac:dyDescent="0.25">
      <c r="A163" s="1" t="s">
        <v>152</v>
      </c>
    </row>
    <row r="165" spans="1:23" x14ac:dyDescent="0.25">
      <c r="K165" s="3">
        <f>(K161-K108-K6-K28-K105-K84+K36)</f>
        <v>7595.585</v>
      </c>
    </row>
    <row r="166" spans="1:23" x14ac:dyDescent="0.25">
      <c r="D166" s="67">
        <f>D161-D6-D28+D36-D105-D108+D34-512.1932</f>
        <v>661.53179999999986</v>
      </c>
      <c r="K166" s="3">
        <f>K36</f>
        <v>325.26</v>
      </c>
      <c r="V166" s="67">
        <f>V161-V6-V28+V36-V105-V108+V34</f>
        <v>564.56500000000005</v>
      </c>
      <c r="W166" s="67">
        <f>W161-W6-W28+W36-W105-W108+W34</f>
        <v>479.58499999999998</v>
      </c>
    </row>
    <row r="167" spans="1:23" x14ac:dyDescent="0.25">
      <c r="K167" s="3">
        <f>K165-K166</f>
        <v>7270.3249999999998</v>
      </c>
    </row>
  </sheetData>
  <sheetProtection selectLockedCells="1" selectUnlockedCells="1"/>
  <mergeCells count="24">
    <mergeCell ref="L3:L4"/>
    <mergeCell ref="V3:V4"/>
    <mergeCell ref="U3:U4"/>
    <mergeCell ref="O3:O4"/>
    <mergeCell ref="P3:P4"/>
    <mergeCell ref="Q3:Q4"/>
    <mergeCell ref="R3:R4"/>
    <mergeCell ref="T3:T4"/>
    <mergeCell ref="W3:W4"/>
    <mergeCell ref="A1:B1"/>
    <mergeCell ref="A3:A4"/>
    <mergeCell ref="B3:B4"/>
    <mergeCell ref="C3:C4"/>
    <mergeCell ref="D3:D4"/>
    <mergeCell ref="E3:E4"/>
    <mergeCell ref="S3:S4"/>
    <mergeCell ref="F3:F4"/>
    <mergeCell ref="G3:G4"/>
    <mergeCell ref="H3:H4"/>
    <mergeCell ref="I3:I4"/>
    <mergeCell ref="J3:J4"/>
    <mergeCell ref="K3:K4"/>
    <mergeCell ref="M3:M4"/>
    <mergeCell ref="N3:N4"/>
  </mergeCells>
  <printOptions horizontalCentered="1"/>
  <pageMargins left="0" right="0" top="0.39370078740157483" bottom="0" header="0.51181102362204722" footer="0.51181102362204722"/>
  <pageSetup paperSize="9" scale="36" firstPageNumber="0" orientation="portrait" horizontalDpi="300" vertic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Excel_BuiltIn_Print_Area_1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ZAKUP2</dc:creator>
  <cp:lastModifiedBy>ECO1</cp:lastModifiedBy>
  <cp:lastPrinted>2021-01-03T13:05:29Z</cp:lastPrinted>
  <dcterms:created xsi:type="dcterms:W3CDTF">2020-04-24T07:54:52Z</dcterms:created>
  <dcterms:modified xsi:type="dcterms:W3CDTF">2021-01-25T06:09:03Z</dcterms:modified>
</cp:coreProperties>
</file>